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9120" activeTab="0"/>
  </bookViews>
  <sheets>
    <sheet name="BARXL533" sheetId="1" r:id="rId1"/>
  </sheets>
  <definedNames>
    <definedName name="_xlnm.Print_Titles" localSheetId="0">'BARXL533'!$2:$4</definedName>
  </definedNames>
  <calcPr fullCalcOnLoad="1"/>
</workbook>
</file>

<file path=xl/sharedStrings.xml><?xml version="1.0" encoding="utf-8"?>
<sst xmlns="http://schemas.openxmlformats.org/spreadsheetml/2006/main" count="575" uniqueCount="323">
  <si>
    <t xml:space="preserve"> Návrh rozpočtu běžných výdajů dle ORJ a ODPA, Položky 5XXX NA ROK 2021 (v tis. Kč)</t>
  </si>
  <si>
    <t>OS 2020</t>
  </si>
  <si>
    <t>Rok 2021</t>
  </si>
  <si>
    <t>ORJ</t>
  </si>
  <si>
    <t>Odbor</t>
  </si>
  <si>
    <t>OdPa</t>
  </si>
  <si>
    <t>Název OdPa</t>
  </si>
  <si>
    <t>SR 2019</t>
  </si>
  <si>
    <t>SR 2020</t>
  </si>
  <si>
    <t>Návrh do Rady</t>
  </si>
  <si>
    <t>SR</t>
  </si>
  <si>
    <t>002212</t>
  </si>
  <si>
    <t>Silnice</t>
  </si>
  <si>
    <t>002219</t>
  </si>
  <si>
    <t>Ostatní záležitosti pozemních komunikací</t>
  </si>
  <si>
    <t>002221</t>
  </si>
  <si>
    <t>Provoz veřejné silniční dopravy</t>
  </si>
  <si>
    <t>002223</t>
  </si>
  <si>
    <t>Bezpečnost silničního provozu</t>
  </si>
  <si>
    <t>002229</t>
  </si>
  <si>
    <t>Ostatní záležitosti v silniční dopravě</t>
  </si>
  <si>
    <t>002291</t>
  </si>
  <si>
    <t>Mezinárodní spolupráce v dopravě</t>
  </si>
  <si>
    <t>002292</t>
  </si>
  <si>
    <t>Dopravní obslužnost veřejnými službami - linková</t>
  </si>
  <si>
    <t>002295</t>
  </si>
  <si>
    <t>Dopravní obslužnost veřejnými službami - smíšená</t>
  </si>
  <si>
    <t>003319</t>
  </si>
  <si>
    <t>Ostatní záležitosti kultury</t>
  </si>
  <si>
    <t>003322</t>
  </si>
  <si>
    <t>Zachování a obnova kulturních památek</t>
  </si>
  <si>
    <t>003631</t>
  </si>
  <si>
    <t>Veřejné osvětlení</t>
  </si>
  <si>
    <t>003633</t>
  </si>
  <si>
    <t>Výstavba a údržba místních inženýrských sítí</t>
  </si>
  <si>
    <t>004359</t>
  </si>
  <si>
    <t>Ostatní služby a činnosti v oblasti sociální péče</t>
  </si>
  <si>
    <t>006171</t>
  </si>
  <si>
    <t>Činnost místní správy</t>
  </si>
  <si>
    <t>006402</t>
  </si>
  <si>
    <t>Finanční vypořádání minulých let</t>
  </si>
  <si>
    <t>0000000100</t>
  </si>
  <si>
    <t>Odbor dopravy</t>
  </si>
  <si>
    <t>celkem za odbor:</t>
  </si>
  <si>
    <t>002299</t>
  </si>
  <si>
    <t>Ostatní záležitosti v dopravě</t>
  </si>
  <si>
    <t>006409</t>
  </si>
  <si>
    <t>Ostatní činnosti j.n.</t>
  </si>
  <si>
    <t>0000000101</t>
  </si>
  <si>
    <t>Odbor dopravně správních činností</t>
  </si>
  <si>
    <t>003639</t>
  </si>
  <si>
    <t>Komunální služby a územní rozvoj j.n.</t>
  </si>
  <si>
    <t>003722</t>
  </si>
  <si>
    <t>Sběr a svoz komunálních odpadů</t>
  </si>
  <si>
    <t>003900</t>
  </si>
  <si>
    <t>Ost. činnosti souvis. se službami pro obyvatelstvo</t>
  </si>
  <si>
    <t>005212</t>
  </si>
  <si>
    <t>Ochrana obyvatelstva</t>
  </si>
  <si>
    <t>005213</t>
  </si>
  <si>
    <t>Krizová opatření</t>
  </si>
  <si>
    <t>006310</t>
  </si>
  <si>
    <t>Obecné příjmy a výdaje z finančních operací</t>
  </si>
  <si>
    <t>006320</t>
  </si>
  <si>
    <t>Pojištění funkčně nespecifikované</t>
  </si>
  <si>
    <t>006330</t>
  </si>
  <si>
    <t>Převody vlastním fondům v rozpočtech územní úrovně</t>
  </si>
  <si>
    <t>006399</t>
  </si>
  <si>
    <t>Ostatní finanční operace</t>
  </si>
  <si>
    <t>0000000120</t>
  </si>
  <si>
    <t>Odbor financí a rozpočtu</t>
  </si>
  <si>
    <t>005511</t>
  </si>
  <si>
    <t>Požární ochrana - profesionální část</t>
  </si>
  <si>
    <t>005512</t>
  </si>
  <si>
    <t>Požární ochrana - dobrovolná část</t>
  </si>
  <si>
    <t>0000000121</t>
  </si>
  <si>
    <t>Kancelář prim. - odd.krizového řízení - HZS MSK</t>
  </si>
  <si>
    <t>0000000125</t>
  </si>
  <si>
    <t>Odbor veřejných zakázek</t>
  </si>
  <si>
    <t>001014</t>
  </si>
  <si>
    <t>Ozdrav.hosp.zvířat,pol.a spec.plod.a zvl.vet.péče</t>
  </si>
  <si>
    <t>003111</t>
  </si>
  <si>
    <t>Mateřské školy</t>
  </si>
  <si>
    <t>003299</t>
  </si>
  <si>
    <t>Ostatní záležitosti vzdělávání</t>
  </si>
  <si>
    <t>003714</t>
  </si>
  <si>
    <t>Opatř.ke sniž.prod.skl.plynů a plynů pošk.ozón.vrs</t>
  </si>
  <si>
    <t>003719</t>
  </si>
  <si>
    <t>Ostatní činnosti k ochraně ovzduší</t>
  </si>
  <si>
    <t>004329</t>
  </si>
  <si>
    <t>Ostatní sociální péče a pomoc dětem a mládeži</t>
  </si>
  <si>
    <t>004339</t>
  </si>
  <si>
    <t>Ostatní sociální péče a pomoc rodině a manželství</t>
  </si>
  <si>
    <t>004349</t>
  </si>
  <si>
    <t>Ost.soc.péče a pomoc ostatním skup.obyvatelstva</t>
  </si>
  <si>
    <t>006112</t>
  </si>
  <si>
    <t>Zastupitelstva obcí</t>
  </si>
  <si>
    <t>006115</t>
  </si>
  <si>
    <t>Volby do zastupitelstev ÚSC</t>
  </si>
  <si>
    <t>0000000130</t>
  </si>
  <si>
    <t>Odbor hospodářské správy</t>
  </si>
  <si>
    <t>0000000132</t>
  </si>
  <si>
    <t>Odbor platový a personální - soc. fond</t>
  </si>
  <si>
    <t>003119</t>
  </si>
  <si>
    <t>Ostatní záležitosti základního vzdělání</t>
  </si>
  <si>
    <t>003233</t>
  </si>
  <si>
    <t>Střediska volného času</t>
  </si>
  <si>
    <t>003311</t>
  </si>
  <si>
    <t>Divadelní činnost</t>
  </si>
  <si>
    <t>003312</t>
  </si>
  <si>
    <t>Hudební činnost</t>
  </si>
  <si>
    <t>003315</t>
  </si>
  <si>
    <t>Činnosti muzeí a galerií</t>
  </si>
  <si>
    <t>003636</t>
  </si>
  <si>
    <t>Územní rozvoj</t>
  </si>
  <si>
    <t>004350</t>
  </si>
  <si>
    <t>Domovy pro seniory</t>
  </si>
  <si>
    <t>004357</t>
  </si>
  <si>
    <t>Domovy pro osoby se zdr. post. a domovy se zvl.rež</t>
  </si>
  <si>
    <t>005599</t>
  </si>
  <si>
    <t>Ostatní záležitosti pož. ochrany a int.zách.syst.</t>
  </si>
  <si>
    <t>0000000133</t>
  </si>
  <si>
    <t>Odbor projektů IT služeb a outsourcingu</t>
  </si>
  <si>
    <t>003699</t>
  </si>
  <si>
    <t>Ost.záležitosti bydlení, kom.služeb a územ.rozvoje</t>
  </si>
  <si>
    <t>0000000134</t>
  </si>
  <si>
    <t>Odbor projektů  IT služeb a outsourcingu - GISMO</t>
  </si>
  <si>
    <t>003713</t>
  </si>
  <si>
    <t>Změny technologií vytápění</t>
  </si>
  <si>
    <t>004399</t>
  </si>
  <si>
    <t>Ostatní záležitosti soc.věcí a politiky zaměstnano</t>
  </si>
  <si>
    <t>006211</t>
  </si>
  <si>
    <t>Archivní činnost</t>
  </si>
  <si>
    <t>0000000135</t>
  </si>
  <si>
    <t>Odbor platový a personální</t>
  </si>
  <si>
    <t>002339</t>
  </si>
  <si>
    <t>Záležitosti vodních toků a vodohosp.děl j.n.</t>
  </si>
  <si>
    <t>003412</t>
  </si>
  <si>
    <t>Sportovní zařízení ve vlastnictví obce</t>
  </si>
  <si>
    <t>003745</t>
  </si>
  <si>
    <t>Péče o vzhled obcí a veřejnou zeleň</t>
  </si>
  <si>
    <t>004376</t>
  </si>
  <si>
    <t>Sl.násl.péče,terapeut. komunity a kontakt.centra</t>
  </si>
  <si>
    <t>005311</t>
  </si>
  <si>
    <t>Bezpečnost a veřejný pořádek</t>
  </si>
  <si>
    <t>005519</t>
  </si>
  <si>
    <t>Ostatní záležitosti požární ochrany</t>
  </si>
  <si>
    <t>0000000136</t>
  </si>
  <si>
    <t>Odbor hospodářské správy TSM</t>
  </si>
  <si>
    <t>003612</t>
  </si>
  <si>
    <t>Bytové hospodářství</t>
  </si>
  <si>
    <t>0000000137</t>
  </si>
  <si>
    <t>Odbor majetkový</t>
  </si>
  <si>
    <t>003113</t>
  </si>
  <si>
    <t>Základní školy</t>
  </si>
  <si>
    <t>003211</t>
  </si>
  <si>
    <t>Vysoké školy</t>
  </si>
  <si>
    <t>0000000140</t>
  </si>
  <si>
    <t>Odbor školství a sportu - školství</t>
  </si>
  <si>
    <t>003313</t>
  </si>
  <si>
    <t>Film.tvorba,distribuce, kina a shrom.audio archiv.</t>
  </si>
  <si>
    <t>003314</t>
  </si>
  <si>
    <t>Činnosti knihovnické</t>
  </si>
  <si>
    <t>003316</t>
  </si>
  <si>
    <t>Vydavatelská činnost</t>
  </si>
  <si>
    <t>003317</t>
  </si>
  <si>
    <t>Výstavní činnosti v kultuře</t>
  </si>
  <si>
    <t>003326</t>
  </si>
  <si>
    <t>Pořízení,zachování,obnova hodnot nár.hist.povědomí</t>
  </si>
  <si>
    <t>003392</t>
  </si>
  <si>
    <t>Zájmová činnost v kultuře</t>
  </si>
  <si>
    <t>003399</t>
  </si>
  <si>
    <t>Ostatní záležitosti kultury,církví a sděl.prostř.</t>
  </si>
  <si>
    <t>003421</t>
  </si>
  <si>
    <t>Využití volného času dětí a mládeže</t>
  </si>
  <si>
    <t>003429</t>
  </si>
  <si>
    <t>Ostatní zájmová činnost a rekreace</t>
  </si>
  <si>
    <t>0000000160</t>
  </si>
  <si>
    <t>Odbor kultury a volnočasových aktivit</t>
  </si>
  <si>
    <t>003419</t>
  </si>
  <si>
    <t>Ostatní sportovní činnost</t>
  </si>
  <si>
    <t>0000000161</t>
  </si>
  <si>
    <t>Odbor školství a sportu - sport</t>
  </si>
  <si>
    <t>003515</t>
  </si>
  <si>
    <t>Specializovaná ambulantní zdravotní péče</t>
  </si>
  <si>
    <t>003519</t>
  </si>
  <si>
    <t>Ostatní ambulantní péče</t>
  </si>
  <si>
    <t>003521</t>
  </si>
  <si>
    <t>Fakultní nemocnice</t>
  </si>
  <si>
    <t>003522</t>
  </si>
  <si>
    <t>Ostatní nemocnice</t>
  </si>
  <si>
    <t>003529</t>
  </si>
  <si>
    <t>Ostatní ústavní péče</t>
  </si>
  <si>
    <t>003534</t>
  </si>
  <si>
    <t>Doprava ve zdravotnictví</t>
  </si>
  <si>
    <t>003539</t>
  </si>
  <si>
    <t>Ostatní zdravotnická zaříz.a služby pro zdravot.</t>
  </si>
  <si>
    <t>003549</t>
  </si>
  <si>
    <t>Ostatní speciální zdravotnická péče</t>
  </si>
  <si>
    <t>003569</t>
  </si>
  <si>
    <t>Ostatní správa ve zdravotnictví j.n.</t>
  </si>
  <si>
    <t>003592</t>
  </si>
  <si>
    <t>Další vzdělávání pracovníků ve zdravotnictví</t>
  </si>
  <si>
    <t>003599</t>
  </si>
  <si>
    <t>Ostatní činnost ve zdravotnictví</t>
  </si>
  <si>
    <t>004358</t>
  </si>
  <si>
    <t>Sociální služby poskyt.ve zdrav.zaříz. ústav.péče</t>
  </si>
  <si>
    <t>0000000170</t>
  </si>
  <si>
    <t>Odbor soc. věcí a zdravotnictví - zdravotnictví</t>
  </si>
  <si>
    <t>004311</t>
  </si>
  <si>
    <t>Základní sociální poradenství</t>
  </si>
  <si>
    <t>004312</t>
  </si>
  <si>
    <t>Odborné sociální poradenství</t>
  </si>
  <si>
    <t>004344</t>
  </si>
  <si>
    <t>Sociální rehabilitace</t>
  </si>
  <si>
    <t>004351</t>
  </si>
  <si>
    <t>Osobní asist., peč.služba a podpora samost.bydlení</t>
  </si>
  <si>
    <t>004354</t>
  </si>
  <si>
    <t>Chráněné bydlení</t>
  </si>
  <si>
    <t>004355</t>
  </si>
  <si>
    <t>Týdenní stacionáře</t>
  </si>
  <si>
    <t>004356</t>
  </si>
  <si>
    <t>Denní stacionáře a centra denních služeb</t>
  </si>
  <si>
    <t>004371</t>
  </si>
  <si>
    <t>Raná péče a soc.aktivizační sl.pro rodiny s dětmi</t>
  </si>
  <si>
    <t>004372</t>
  </si>
  <si>
    <t>Krizová pomoc</t>
  </si>
  <si>
    <t>004373</t>
  </si>
  <si>
    <t>Domy na půl cesty</t>
  </si>
  <si>
    <t>004374</t>
  </si>
  <si>
    <t>Azyl.domy, nízkoprahová denní centra a noclehárny</t>
  </si>
  <si>
    <t>004375</t>
  </si>
  <si>
    <t>Nízkoprahová zařízení pro děti a mládež</t>
  </si>
  <si>
    <t>004377</t>
  </si>
  <si>
    <t>Sociálně terapeutické dílny</t>
  </si>
  <si>
    <t>004378</t>
  </si>
  <si>
    <t>Terénní programy</t>
  </si>
  <si>
    <t>004379</t>
  </si>
  <si>
    <t>Ostatní služby a činnosti v oblasti soc. prevence</t>
  </si>
  <si>
    <t>0000000180</t>
  </si>
  <si>
    <t>Odbor soc. věcí a zdravotnictví - soc. oblast</t>
  </si>
  <si>
    <t>001019</t>
  </si>
  <si>
    <t>Ostatní zeměděl. a potravinářská činnost a rozvoj</t>
  </si>
  <si>
    <t>001031</t>
  </si>
  <si>
    <t>Pěstební činnost</t>
  </si>
  <si>
    <t>001036</t>
  </si>
  <si>
    <t>Správa v lesním hospodářství</t>
  </si>
  <si>
    <t>002329</t>
  </si>
  <si>
    <t>Odvádění a čištění odpadních vod j.n.</t>
  </si>
  <si>
    <t>003716</t>
  </si>
  <si>
    <t>Monitoring ochrany ovzduší</t>
  </si>
  <si>
    <t>003725</t>
  </si>
  <si>
    <t>Využívání a zneškodňování komun.odpadů</t>
  </si>
  <si>
    <t>003726</t>
  </si>
  <si>
    <t>Využívání a zneškodňování ostatních odpadů</t>
  </si>
  <si>
    <t>003733</t>
  </si>
  <si>
    <t>Monitoring půdy a podzemní vody</t>
  </si>
  <si>
    <t>003739</t>
  </si>
  <si>
    <t>Ostatní ochrana půdy a spod.vody</t>
  </si>
  <si>
    <t>003741</t>
  </si>
  <si>
    <t>Ochrana druhů a stanovišť</t>
  </si>
  <si>
    <t>003742</t>
  </si>
  <si>
    <t>Chráněné části přírody</t>
  </si>
  <si>
    <t>003744</t>
  </si>
  <si>
    <t>Protierozní, protilavinová a protipožární ochrana</t>
  </si>
  <si>
    <t>003749</t>
  </si>
  <si>
    <t>Ostatní činnosti k ochraně přírody a krajiny</t>
  </si>
  <si>
    <t>003792</t>
  </si>
  <si>
    <t>Ekologická výchova a osvěta</t>
  </si>
  <si>
    <t>003799</t>
  </si>
  <si>
    <t>Ostatní ekologické záležitosti</t>
  </si>
  <si>
    <t>0000000190</t>
  </si>
  <si>
    <t>Odbor ochrany životního prostředí</t>
  </si>
  <si>
    <t>005273</t>
  </si>
  <si>
    <t>Ostatní správa v oblasti krizového řízení</t>
  </si>
  <si>
    <t>005279</t>
  </si>
  <si>
    <t>Záležitosti krizového řízení jinde nezařazené</t>
  </si>
  <si>
    <t>0000000200</t>
  </si>
  <si>
    <t>Kancelář primátora - odd. krizového řízení</t>
  </si>
  <si>
    <t>003635</t>
  </si>
  <si>
    <t>Územní plánování</t>
  </si>
  <si>
    <t>0000000210</t>
  </si>
  <si>
    <t>Odbor územního plánování a staveního řádu</t>
  </si>
  <si>
    <t>002141</t>
  </si>
  <si>
    <t>Vnitřní obchod</t>
  </si>
  <si>
    <t>002143</t>
  </si>
  <si>
    <t>Cestovní ruch</t>
  </si>
  <si>
    <t>003349</t>
  </si>
  <si>
    <t>Ostatní záležitosti sdělovacích prostředků</t>
  </si>
  <si>
    <t>004343</t>
  </si>
  <si>
    <t>Soc.pomoc osobám v souv.s živel.pohromou nebo pož.</t>
  </si>
  <si>
    <t>006221</t>
  </si>
  <si>
    <t>Humanitární zahraniční pomoc přímá</t>
  </si>
  <si>
    <t>006223</t>
  </si>
  <si>
    <t>Mezinárodní spolupráce (jinde nezařazená)</t>
  </si>
  <si>
    <t>0000000221</t>
  </si>
  <si>
    <t>Kancelář primátora</t>
  </si>
  <si>
    <t>002310</t>
  </si>
  <si>
    <t>Pitná voda</t>
  </si>
  <si>
    <t>002321</t>
  </si>
  <si>
    <t>Odvádění a čištění odpadních vod a nakl.s kaly</t>
  </si>
  <si>
    <t>005522</t>
  </si>
  <si>
    <t>Ostatní činnosti v integrovaném záchran. systému</t>
  </si>
  <si>
    <t>0000000230</t>
  </si>
  <si>
    <t>Odbor investiční</t>
  </si>
  <si>
    <t>0000000260</t>
  </si>
  <si>
    <t>Odbor vnitřních věcí</t>
  </si>
  <si>
    <t>005399</t>
  </si>
  <si>
    <t>Ostatní záležitosti bezpečnosti veřejného pořádku</t>
  </si>
  <si>
    <t>0000000270</t>
  </si>
  <si>
    <t>Městská policie Ostrava</t>
  </si>
  <si>
    <t>0000000272</t>
  </si>
  <si>
    <t>Městská policie Ostrava-soc.fond</t>
  </si>
  <si>
    <t>0000000290</t>
  </si>
  <si>
    <t>Archiv města Ostravy</t>
  </si>
  <si>
    <t>002334</t>
  </si>
  <si>
    <t>Revitalizace říčních systémů</t>
  </si>
  <si>
    <t>003793</t>
  </si>
  <si>
    <t>Ekologie v dopravě</t>
  </si>
  <si>
    <t>0000000300</t>
  </si>
  <si>
    <t>Odbor strategického rozvoje</t>
  </si>
  <si>
    <t>Běžné výdaje CELKEM</t>
  </si>
  <si>
    <t>Konsolidace výdajů (- Pol 5342)</t>
  </si>
  <si>
    <t>Běžné výdaje po konsolidaci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</si>
</sst>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###\ ###"/>
    <numFmt numFmtId="167" formatCode="#,##0.0"/>
    <numFmt numFmtId="168" formatCode="0.0%"/>
    <numFmt numFmtId="169" formatCode="000000"/>
    <numFmt numFmtId="170" formatCode="000"/>
    <numFmt numFmtId="171" formatCode="00"/>
    <numFmt numFmtId="172" formatCode="0000"/>
    <numFmt numFmtId="173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2:I274"/>
  <sheetViews>
    <sheetView tabSelected="1" zoomScalePageLayoutView="0" workbookViewId="0" topLeftCell="A178">
      <selection activeCell="P132" sqref="P132"/>
    </sheetView>
  </sheetViews>
  <sheetFormatPr defaultColWidth="9.00390625" defaultRowHeight="12.75"/>
  <cols>
    <col min="1" max="1" width="9.625" style="1" bestFit="1" customWidth="1"/>
    <col min="2" max="2" width="40.875" style="2" bestFit="1" customWidth="1"/>
    <col min="3" max="3" width="6.125" style="2" bestFit="1" customWidth="1"/>
    <col min="4" max="4" width="40.125" style="3" bestFit="1" customWidth="1"/>
    <col min="5" max="9" width="12.75390625" style="3" customWidth="1"/>
    <col min="10" max="10" width="9.125" style="3" customWidth="1"/>
    <col min="11" max="16384" width="9.125" style="1" customWidth="1"/>
  </cols>
  <sheetData>
    <row r="2" spans="1:9" ht="16.5" thickBot="1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12.75">
      <c r="A3" s="14" t="s">
        <v>3</v>
      </c>
      <c r="B3" s="24" t="s">
        <v>4</v>
      </c>
      <c r="C3" s="24" t="s">
        <v>5</v>
      </c>
      <c r="D3" s="26" t="s">
        <v>6</v>
      </c>
      <c r="E3" s="26" t="s">
        <v>7</v>
      </c>
      <c r="F3" s="26" t="s">
        <v>8</v>
      </c>
      <c r="G3" s="27" t="s">
        <v>1</v>
      </c>
      <c r="H3" s="29" t="s">
        <v>2</v>
      </c>
      <c r="I3" s="30"/>
    </row>
    <row r="4" spans="1:9" ht="21" customHeight="1" thickBot="1">
      <c r="A4" s="16"/>
      <c r="B4" s="25"/>
      <c r="C4" s="25"/>
      <c r="D4" s="25"/>
      <c r="E4" s="25"/>
      <c r="F4" s="25"/>
      <c r="G4" s="28"/>
      <c r="H4" s="4" t="s">
        <v>9</v>
      </c>
      <c r="I4" s="5" t="s">
        <v>10</v>
      </c>
    </row>
    <row r="5" spans="1:9" ht="12.75">
      <c r="A5" s="14" t="s">
        <v>41</v>
      </c>
      <c r="B5" s="17" t="s">
        <v>42</v>
      </c>
      <c r="C5" s="6" t="s">
        <v>11</v>
      </c>
      <c r="D5" s="7" t="s">
        <v>12</v>
      </c>
      <c r="E5" s="8">
        <v>188755</v>
      </c>
      <c r="F5" s="8">
        <v>197453</v>
      </c>
      <c r="G5" s="8">
        <v>226148</v>
      </c>
      <c r="H5" s="8">
        <v>195835</v>
      </c>
      <c r="I5" s="9"/>
    </row>
    <row r="6" spans="1:9" ht="12.75">
      <c r="A6" s="15"/>
      <c r="B6" s="18"/>
      <c r="C6" s="6" t="s">
        <v>13</v>
      </c>
      <c r="D6" s="7" t="s">
        <v>14</v>
      </c>
      <c r="E6" s="8">
        <v>30439</v>
      </c>
      <c r="F6" s="8">
        <v>22550</v>
      </c>
      <c r="G6" s="8">
        <v>24431</v>
      </c>
      <c r="H6" s="8">
        <v>23735</v>
      </c>
      <c r="I6" s="9"/>
    </row>
    <row r="7" spans="1:9" ht="12.75">
      <c r="A7" s="15"/>
      <c r="B7" s="18"/>
      <c r="C7" s="6" t="s">
        <v>15</v>
      </c>
      <c r="D7" s="7" t="s">
        <v>16</v>
      </c>
      <c r="E7" s="8">
        <v>12709</v>
      </c>
      <c r="F7" s="8">
        <v>13362</v>
      </c>
      <c r="G7" s="8">
        <v>12362</v>
      </c>
      <c r="H7" s="8">
        <v>13362</v>
      </c>
      <c r="I7" s="9"/>
    </row>
    <row r="8" spans="1:9" ht="12.75">
      <c r="A8" s="15"/>
      <c r="B8" s="18"/>
      <c r="C8" s="6" t="s">
        <v>17</v>
      </c>
      <c r="D8" s="7" t="s">
        <v>18</v>
      </c>
      <c r="E8" s="8">
        <v>1560</v>
      </c>
      <c r="F8" s="8">
        <v>7207</v>
      </c>
      <c r="G8" s="8">
        <v>2207</v>
      </c>
      <c r="H8" s="8">
        <v>1584</v>
      </c>
      <c r="I8" s="9"/>
    </row>
    <row r="9" spans="1:9" ht="12.75">
      <c r="A9" s="15"/>
      <c r="B9" s="18"/>
      <c r="C9" s="6" t="s">
        <v>19</v>
      </c>
      <c r="D9" s="7" t="s">
        <v>20</v>
      </c>
      <c r="E9" s="8">
        <v>528</v>
      </c>
      <c r="F9" s="8">
        <v>528</v>
      </c>
      <c r="G9" s="8">
        <v>235</v>
      </c>
      <c r="H9" s="8">
        <v>518</v>
      </c>
      <c r="I9" s="9"/>
    </row>
    <row r="10" spans="1:9" ht="12.75">
      <c r="A10" s="15"/>
      <c r="B10" s="18"/>
      <c r="C10" s="6" t="s">
        <v>21</v>
      </c>
      <c r="D10" s="7" t="s">
        <v>22</v>
      </c>
      <c r="E10" s="8">
        <v>0</v>
      </c>
      <c r="F10" s="8">
        <v>200</v>
      </c>
      <c r="G10" s="8">
        <v>0</v>
      </c>
      <c r="H10" s="8">
        <v>0</v>
      </c>
      <c r="I10" s="9"/>
    </row>
    <row r="11" spans="1:9" ht="12.75">
      <c r="A11" s="15"/>
      <c r="B11" s="18"/>
      <c r="C11" s="6" t="s">
        <v>23</v>
      </c>
      <c r="D11" s="7" t="s">
        <v>24</v>
      </c>
      <c r="E11" s="8">
        <v>1415332</v>
      </c>
      <c r="F11" s="8">
        <v>1473497</v>
      </c>
      <c r="G11" s="8">
        <v>0</v>
      </c>
      <c r="H11" s="8">
        <v>0</v>
      </c>
      <c r="I11" s="9"/>
    </row>
    <row r="12" spans="1:9" ht="12.75">
      <c r="A12" s="15"/>
      <c r="B12" s="18"/>
      <c r="C12" s="6" t="s">
        <v>25</v>
      </c>
      <c r="D12" s="7" t="s">
        <v>26</v>
      </c>
      <c r="E12" s="8">
        <v>0</v>
      </c>
      <c r="F12" s="8">
        <v>0</v>
      </c>
      <c r="G12" s="8">
        <v>1402229</v>
      </c>
      <c r="H12" s="8">
        <v>1535117</v>
      </c>
      <c r="I12" s="9"/>
    </row>
    <row r="13" spans="1:9" ht="12.75">
      <c r="A13" s="15"/>
      <c r="B13" s="18"/>
      <c r="C13" s="6" t="s">
        <v>27</v>
      </c>
      <c r="D13" s="7" t="s">
        <v>28</v>
      </c>
      <c r="E13" s="8">
        <v>0</v>
      </c>
      <c r="F13" s="8">
        <v>120</v>
      </c>
      <c r="G13" s="8">
        <v>0</v>
      </c>
      <c r="H13" s="8">
        <v>0</v>
      </c>
      <c r="I13" s="9"/>
    </row>
    <row r="14" spans="1:9" ht="12.75">
      <c r="A14" s="15"/>
      <c r="B14" s="18"/>
      <c r="C14" s="6" t="s">
        <v>29</v>
      </c>
      <c r="D14" s="7" t="s">
        <v>30</v>
      </c>
      <c r="E14" s="8">
        <v>2500</v>
      </c>
      <c r="F14" s="8">
        <v>2500</v>
      </c>
      <c r="G14" s="8">
        <v>2500</v>
      </c>
      <c r="H14" s="8">
        <v>2500</v>
      </c>
      <c r="I14" s="9"/>
    </row>
    <row r="15" spans="1:9" ht="12.75">
      <c r="A15" s="15"/>
      <c r="B15" s="18"/>
      <c r="C15" s="6" t="s">
        <v>31</v>
      </c>
      <c r="D15" s="7" t="s">
        <v>32</v>
      </c>
      <c r="E15" s="8">
        <v>90000</v>
      </c>
      <c r="F15" s="8">
        <v>90900</v>
      </c>
      <c r="G15" s="8">
        <v>93710</v>
      </c>
      <c r="H15" s="8">
        <v>93600</v>
      </c>
      <c r="I15" s="9"/>
    </row>
    <row r="16" spans="1:9" ht="12.75">
      <c r="A16" s="15"/>
      <c r="B16" s="18"/>
      <c r="C16" s="6" t="s">
        <v>33</v>
      </c>
      <c r="D16" s="7" t="s">
        <v>34</v>
      </c>
      <c r="E16" s="8">
        <v>13900</v>
      </c>
      <c r="F16" s="8">
        <v>13400</v>
      </c>
      <c r="G16" s="8">
        <v>13400</v>
      </c>
      <c r="H16" s="8">
        <v>13500</v>
      </c>
      <c r="I16" s="9"/>
    </row>
    <row r="17" spans="1:9" ht="12.75">
      <c r="A17" s="15"/>
      <c r="B17" s="18"/>
      <c r="C17" s="6" t="s">
        <v>35</v>
      </c>
      <c r="D17" s="7" t="s">
        <v>36</v>
      </c>
      <c r="E17" s="8">
        <v>410</v>
      </c>
      <c r="F17" s="8">
        <v>410</v>
      </c>
      <c r="G17" s="8">
        <v>410</v>
      </c>
      <c r="H17" s="8">
        <v>370</v>
      </c>
      <c r="I17" s="9"/>
    </row>
    <row r="18" spans="1:9" ht="12.75">
      <c r="A18" s="15"/>
      <c r="B18" s="18"/>
      <c r="C18" s="6" t="s">
        <v>37</v>
      </c>
      <c r="D18" s="7" t="s">
        <v>38</v>
      </c>
      <c r="E18" s="8">
        <v>33</v>
      </c>
      <c r="F18" s="8">
        <v>33</v>
      </c>
      <c r="G18" s="8">
        <v>33</v>
      </c>
      <c r="H18" s="8">
        <v>20</v>
      </c>
      <c r="I18" s="9"/>
    </row>
    <row r="19" spans="1:9" ht="13.5" thickBot="1">
      <c r="A19" s="15"/>
      <c r="B19" s="18"/>
      <c r="C19" s="6" t="s">
        <v>39</v>
      </c>
      <c r="D19" s="7" t="s">
        <v>40</v>
      </c>
      <c r="E19" s="8">
        <v>0</v>
      </c>
      <c r="F19" s="8">
        <v>0</v>
      </c>
      <c r="G19" s="8">
        <v>6523</v>
      </c>
      <c r="H19" s="8">
        <v>0</v>
      </c>
      <c r="I19" s="9"/>
    </row>
    <row r="20" spans="1:9" ht="13.5" thickBot="1">
      <c r="A20" s="16"/>
      <c r="B20" s="19"/>
      <c r="C20" s="12" t="s">
        <v>43</v>
      </c>
      <c r="D20" s="13"/>
      <c r="E20" s="10">
        <v>1756166</v>
      </c>
      <c r="F20" s="10">
        <v>1822160</v>
      </c>
      <c r="G20" s="10">
        <v>1784188</v>
      </c>
      <c r="H20" s="10">
        <v>1880141</v>
      </c>
      <c r="I20" s="11"/>
    </row>
    <row r="21" spans="1:9" ht="12.75">
      <c r="A21" s="14" t="s">
        <v>48</v>
      </c>
      <c r="B21" s="17" t="s">
        <v>49</v>
      </c>
      <c r="C21" s="6" t="s">
        <v>44</v>
      </c>
      <c r="D21" s="7" t="s">
        <v>45</v>
      </c>
      <c r="E21" s="8">
        <v>1259</v>
      </c>
      <c r="F21" s="8">
        <v>309</v>
      </c>
      <c r="G21" s="8">
        <v>286</v>
      </c>
      <c r="H21" s="8">
        <v>286</v>
      </c>
      <c r="I21" s="9"/>
    </row>
    <row r="22" spans="1:9" ht="13.5" thickBot="1">
      <c r="A22" s="15"/>
      <c r="B22" s="18"/>
      <c r="C22" s="6" t="s">
        <v>46</v>
      </c>
      <c r="D22" s="7" t="s">
        <v>47</v>
      </c>
      <c r="E22" s="8">
        <v>0</v>
      </c>
      <c r="F22" s="8">
        <v>25</v>
      </c>
      <c r="G22" s="8">
        <v>25</v>
      </c>
      <c r="H22" s="8">
        <v>25</v>
      </c>
      <c r="I22" s="9"/>
    </row>
    <row r="23" spans="1:9" ht="13.5" thickBot="1">
      <c r="A23" s="16"/>
      <c r="B23" s="19"/>
      <c r="C23" s="12" t="s">
        <v>43</v>
      </c>
      <c r="D23" s="13"/>
      <c r="E23" s="10">
        <v>1259</v>
      </c>
      <c r="F23" s="10">
        <v>334</v>
      </c>
      <c r="G23" s="10">
        <v>311</v>
      </c>
      <c r="H23" s="10">
        <v>311</v>
      </c>
      <c r="I23" s="11"/>
    </row>
    <row r="24" spans="1:9" ht="12.75">
      <c r="A24" s="14" t="s">
        <v>68</v>
      </c>
      <c r="B24" s="17" t="s">
        <v>69</v>
      </c>
      <c r="C24" s="6" t="s">
        <v>50</v>
      </c>
      <c r="D24" s="7" t="s">
        <v>51</v>
      </c>
      <c r="E24" s="8">
        <v>0</v>
      </c>
      <c r="F24" s="8">
        <v>0</v>
      </c>
      <c r="G24" s="8">
        <v>80267</v>
      </c>
      <c r="H24" s="8">
        <v>0</v>
      </c>
      <c r="I24" s="9"/>
    </row>
    <row r="25" spans="1:9" ht="12.75">
      <c r="A25" s="15"/>
      <c r="B25" s="18"/>
      <c r="C25" s="6" t="s">
        <v>52</v>
      </c>
      <c r="D25" s="7" t="s">
        <v>53</v>
      </c>
      <c r="E25" s="8">
        <v>250</v>
      </c>
      <c r="F25" s="8">
        <v>250</v>
      </c>
      <c r="G25" s="8">
        <v>250</v>
      </c>
      <c r="H25" s="8">
        <v>250</v>
      </c>
      <c r="I25" s="9"/>
    </row>
    <row r="26" spans="1:9" ht="12.75">
      <c r="A26" s="15"/>
      <c r="B26" s="18"/>
      <c r="C26" s="6" t="s">
        <v>54</v>
      </c>
      <c r="D26" s="7" t="s">
        <v>55</v>
      </c>
      <c r="E26" s="8">
        <v>0</v>
      </c>
      <c r="F26" s="8">
        <v>0</v>
      </c>
      <c r="G26" s="8">
        <v>1320</v>
      </c>
      <c r="H26" s="8">
        <v>0</v>
      </c>
      <c r="I26" s="9"/>
    </row>
    <row r="27" spans="1:9" ht="12.75">
      <c r="A27" s="15"/>
      <c r="B27" s="18"/>
      <c r="C27" s="6" t="s">
        <v>56</v>
      </c>
      <c r="D27" s="7" t="s">
        <v>57</v>
      </c>
      <c r="E27" s="8">
        <v>0</v>
      </c>
      <c r="F27" s="8">
        <v>0</v>
      </c>
      <c r="G27" s="8">
        <v>0</v>
      </c>
      <c r="H27" s="8">
        <v>0</v>
      </c>
      <c r="I27" s="9"/>
    </row>
    <row r="28" spans="1:9" ht="12.75">
      <c r="A28" s="15"/>
      <c r="B28" s="18"/>
      <c r="C28" s="6" t="s">
        <v>58</v>
      </c>
      <c r="D28" s="7" t="s">
        <v>59</v>
      </c>
      <c r="E28" s="8">
        <v>5000</v>
      </c>
      <c r="F28" s="8">
        <v>5000</v>
      </c>
      <c r="G28" s="8">
        <v>0</v>
      </c>
      <c r="H28" s="8">
        <v>0</v>
      </c>
      <c r="I28" s="9"/>
    </row>
    <row r="29" spans="1:9" ht="12.75">
      <c r="A29" s="15"/>
      <c r="B29" s="18"/>
      <c r="C29" s="6" t="s">
        <v>37</v>
      </c>
      <c r="D29" s="7" t="s">
        <v>38</v>
      </c>
      <c r="E29" s="8">
        <v>5927</v>
      </c>
      <c r="F29" s="8">
        <v>5451</v>
      </c>
      <c r="G29" s="8">
        <v>5891</v>
      </c>
      <c r="H29" s="8">
        <v>5486</v>
      </c>
      <c r="I29" s="9"/>
    </row>
    <row r="30" spans="1:9" ht="12.75">
      <c r="A30" s="15"/>
      <c r="B30" s="18"/>
      <c r="C30" s="6" t="s">
        <v>60</v>
      </c>
      <c r="D30" s="7" t="s">
        <v>61</v>
      </c>
      <c r="E30" s="8">
        <v>53130</v>
      </c>
      <c r="F30" s="8">
        <v>44065</v>
      </c>
      <c r="G30" s="8">
        <v>43565</v>
      </c>
      <c r="H30" s="8">
        <v>29550</v>
      </c>
      <c r="I30" s="9"/>
    </row>
    <row r="31" spans="1:9" ht="12.75">
      <c r="A31" s="15"/>
      <c r="B31" s="18"/>
      <c r="C31" s="6" t="s">
        <v>62</v>
      </c>
      <c r="D31" s="7" t="s">
        <v>63</v>
      </c>
      <c r="E31" s="8">
        <v>16580</v>
      </c>
      <c r="F31" s="8">
        <v>17334</v>
      </c>
      <c r="G31" s="8">
        <v>17334</v>
      </c>
      <c r="H31" s="8">
        <v>17146</v>
      </c>
      <c r="I31" s="9"/>
    </row>
    <row r="32" spans="1:9" ht="12.75">
      <c r="A32" s="15"/>
      <c r="B32" s="18"/>
      <c r="C32" s="6" t="s">
        <v>64</v>
      </c>
      <c r="D32" s="7" t="s">
        <v>65</v>
      </c>
      <c r="E32" s="8">
        <v>1682697</v>
      </c>
      <c r="F32" s="8">
        <v>1759585</v>
      </c>
      <c r="G32" s="8">
        <v>1368774</v>
      </c>
      <c r="H32" s="8">
        <v>1173896</v>
      </c>
      <c r="I32" s="9"/>
    </row>
    <row r="33" spans="1:9" ht="12.75">
      <c r="A33" s="15"/>
      <c r="B33" s="18"/>
      <c r="C33" s="6" t="s">
        <v>66</v>
      </c>
      <c r="D33" s="7" t="s">
        <v>67</v>
      </c>
      <c r="E33" s="8">
        <v>20700</v>
      </c>
      <c r="F33" s="8">
        <v>20700</v>
      </c>
      <c r="G33" s="8">
        <v>48650</v>
      </c>
      <c r="H33" s="8">
        <v>10700</v>
      </c>
      <c r="I33" s="9"/>
    </row>
    <row r="34" spans="1:9" ht="12.75">
      <c r="A34" s="15"/>
      <c r="B34" s="18"/>
      <c r="C34" s="6" t="s">
        <v>39</v>
      </c>
      <c r="D34" s="7" t="s">
        <v>40</v>
      </c>
      <c r="E34" s="8">
        <v>0</v>
      </c>
      <c r="F34" s="8">
        <v>0</v>
      </c>
      <c r="G34" s="8">
        <v>14051</v>
      </c>
      <c r="H34" s="8">
        <v>0</v>
      </c>
      <c r="I34" s="9"/>
    </row>
    <row r="35" spans="1:9" ht="13.5" thickBot="1">
      <c r="A35" s="15"/>
      <c r="B35" s="18"/>
      <c r="C35" s="6" t="s">
        <v>46</v>
      </c>
      <c r="D35" s="7" t="s">
        <v>47</v>
      </c>
      <c r="E35" s="8">
        <v>180330</v>
      </c>
      <c r="F35" s="8">
        <v>320156</v>
      </c>
      <c r="G35" s="8">
        <f>1665887-38609-2471-134000-100000</f>
        <v>1390807</v>
      </c>
      <c r="H35" s="8">
        <f>263399-100</f>
        <v>263299</v>
      </c>
      <c r="I35" s="9"/>
    </row>
    <row r="36" spans="1:9" ht="13.5" thickBot="1">
      <c r="A36" s="16"/>
      <c r="B36" s="19"/>
      <c r="C36" s="12" t="s">
        <v>43</v>
      </c>
      <c r="D36" s="13"/>
      <c r="E36" s="10">
        <v>1964614</v>
      </c>
      <c r="F36" s="10">
        <v>2172541</v>
      </c>
      <c r="G36" s="10">
        <f>SUM(G24:G35)</f>
        <v>2970909</v>
      </c>
      <c r="H36" s="10">
        <f>1500427-100</f>
        <v>1500327</v>
      </c>
      <c r="I36" s="11"/>
    </row>
    <row r="37" spans="1:9" ht="12.75">
      <c r="A37" s="14" t="s">
        <v>74</v>
      </c>
      <c r="B37" s="17" t="s">
        <v>75</v>
      </c>
      <c r="C37" s="6" t="s">
        <v>70</v>
      </c>
      <c r="D37" s="7" t="s">
        <v>71</v>
      </c>
      <c r="E37" s="8">
        <v>18931</v>
      </c>
      <c r="F37" s="8">
        <v>17984</v>
      </c>
      <c r="G37" s="8">
        <v>17984</v>
      </c>
      <c r="H37" s="8">
        <v>17085</v>
      </c>
      <c r="I37" s="9"/>
    </row>
    <row r="38" spans="1:9" ht="13.5" thickBot="1">
      <c r="A38" s="15"/>
      <c r="B38" s="18"/>
      <c r="C38" s="6" t="s">
        <v>72</v>
      </c>
      <c r="D38" s="7" t="s">
        <v>73</v>
      </c>
      <c r="E38" s="8">
        <v>3520</v>
      </c>
      <c r="F38" s="8">
        <v>3872</v>
      </c>
      <c r="G38" s="8">
        <v>4732</v>
      </c>
      <c r="H38" s="8">
        <v>4259</v>
      </c>
      <c r="I38" s="9"/>
    </row>
    <row r="39" spans="1:9" ht="13.5" thickBot="1">
      <c r="A39" s="16"/>
      <c r="B39" s="19"/>
      <c r="C39" s="12" t="s">
        <v>43</v>
      </c>
      <c r="D39" s="13"/>
      <c r="E39" s="10">
        <v>22451</v>
      </c>
      <c r="F39" s="10">
        <v>21856</v>
      </c>
      <c r="G39" s="10">
        <v>22716</v>
      </c>
      <c r="H39" s="10">
        <v>21344</v>
      </c>
      <c r="I39" s="11"/>
    </row>
    <row r="40" spans="1:9" ht="13.5" thickBot="1">
      <c r="A40" s="14" t="s">
        <v>76</v>
      </c>
      <c r="B40" s="17" t="s">
        <v>77</v>
      </c>
      <c r="C40" s="6" t="s">
        <v>37</v>
      </c>
      <c r="D40" s="7" t="s">
        <v>38</v>
      </c>
      <c r="E40" s="8">
        <v>5639</v>
      </c>
      <c r="F40" s="8">
        <v>5481</v>
      </c>
      <c r="G40" s="8">
        <v>5461</v>
      </c>
      <c r="H40" s="8">
        <v>5417</v>
      </c>
      <c r="I40" s="9"/>
    </row>
    <row r="41" spans="1:9" ht="13.5" thickBot="1">
      <c r="A41" s="16"/>
      <c r="B41" s="19"/>
      <c r="C41" s="12" t="s">
        <v>43</v>
      </c>
      <c r="D41" s="13"/>
      <c r="E41" s="10">
        <v>5639</v>
      </c>
      <c r="F41" s="10">
        <v>5481</v>
      </c>
      <c r="G41" s="10">
        <v>5461</v>
      </c>
      <c r="H41" s="10">
        <v>5417</v>
      </c>
      <c r="I41" s="11"/>
    </row>
    <row r="42" spans="1:9" ht="12.75">
      <c r="A42" s="14" t="s">
        <v>98</v>
      </c>
      <c r="B42" s="17" t="s">
        <v>99</v>
      </c>
      <c r="C42" s="6" t="s">
        <v>78</v>
      </c>
      <c r="D42" s="7" t="s">
        <v>79</v>
      </c>
      <c r="E42" s="8">
        <v>1488</v>
      </c>
      <c r="F42" s="8">
        <v>1458</v>
      </c>
      <c r="G42" s="8">
        <v>1474</v>
      </c>
      <c r="H42" s="8">
        <v>1062</v>
      </c>
      <c r="I42" s="9"/>
    </row>
    <row r="43" spans="1:9" ht="12.75">
      <c r="A43" s="15"/>
      <c r="B43" s="18"/>
      <c r="C43" s="6" t="s">
        <v>80</v>
      </c>
      <c r="D43" s="7" t="s">
        <v>81</v>
      </c>
      <c r="E43" s="8">
        <v>0</v>
      </c>
      <c r="F43" s="8">
        <v>10</v>
      </c>
      <c r="G43" s="8">
        <v>10</v>
      </c>
      <c r="H43" s="8">
        <v>10</v>
      </c>
      <c r="I43" s="9"/>
    </row>
    <row r="44" spans="1:9" ht="12.75">
      <c r="A44" s="15"/>
      <c r="B44" s="18"/>
      <c r="C44" s="6" t="s">
        <v>82</v>
      </c>
      <c r="D44" s="7" t="s">
        <v>83</v>
      </c>
      <c r="E44" s="8">
        <v>0</v>
      </c>
      <c r="F44" s="8">
        <v>0</v>
      </c>
      <c r="G44" s="8">
        <v>111</v>
      </c>
      <c r="H44" s="8">
        <v>0</v>
      </c>
      <c r="I44" s="9"/>
    </row>
    <row r="45" spans="1:9" ht="12.75">
      <c r="A45" s="15"/>
      <c r="B45" s="18"/>
      <c r="C45" s="6" t="s">
        <v>50</v>
      </c>
      <c r="D45" s="7" t="s">
        <v>51</v>
      </c>
      <c r="E45" s="8">
        <v>0</v>
      </c>
      <c r="F45" s="8">
        <v>0</v>
      </c>
      <c r="G45" s="8">
        <v>402</v>
      </c>
      <c r="H45" s="8">
        <v>0</v>
      </c>
      <c r="I45" s="9"/>
    </row>
    <row r="46" spans="1:9" ht="12.75">
      <c r="A46" s="15"/>
      <c r="B46" s="18"/>
      <c r="C46" s="6" t="s">
        <v>84</v>
      </c>
      <c r="D46" s="7" t="s">
        <v>85</v>
      </c>
      <c r="E46" s="8">
        <v>0</v>
      </c>
      <c r="F46" s="8">
        <v>0</v>
      </c>
      <c r="G46" s="8">
        <v>207</v>
      </c>
      <c r="H46" s="8">
        <v>0</v>
      </c>
      <c r="I46" s="9"/>
    </row>
    <row r="47" spans="1:9" ht="12.75">
      <c r="A47" s="15"/>
      <c r="B47" s="18"/>
      <c r="C47" s="6" t="s">
        <v>86</v>
      </c>
      <c r="D47" s="7" t="s">
        <v>87</v>
      </c>
      <c r="E47" s="8">
        <v>0</v>
      </c>
      <c r="F47" s="8">
        <v>0</v>
      </c>
      <c r="G47" s="8">
        <v>90</v>
      </c>
      <c r="H47" s="8">
        <v>0</v>
      </c>
      <c r="I47" s="9"/>
    </row>
    <row r="48" spans="1:9" ht="12.75">
      <c r="A48" s="15"/>
      <c r="B48" s="18"/>
      <c r="C48" s="6" t="s">
        <v>54</v>
      </c>
      <c r="D48" s="7" t="s">
        <v>55</v>
      </c>
      <c r="E48" s="8">
        <v>0</v>
      </c>
      <c r="F48" s="8">
        <v>0</v>
      </c>
      <c r="G48" s="8">
        <v>800</v>
      </c>
      <c r="H48" s="8">
        <v>0</v>
      </c>
      <c r="I48" s="9"/>
    </row>
    <row r="49" spans="1:9" ht="12.75">
      <c r="A49" s="15"/>
      <c r="B49" s="18"/>
      <c r="C49" s="6" t="s">
        <v>88</v>
      </c>
      <c r="D49" s="7" t="s">
        <v>89</v>
      </c>
      <c r="E49" s="8">
        <v>0</v>
      </c>
      <c r="F49" s="8">
        <v>0</v>
      </c>
      <c r="G49" s="8">
        <v>23</v>
      </c>
      <c r="H49" s="8">
        <v>0</v>
      </c>
      <c r="I49" s="9"/>
    </row>
    <row r="50" spans="1:9" ht="12.75">
      <c r="A50" s="15"/>
      <c r="B50" s="18"/>
      <c r="C50" s="6" t="s">
        <v>90</v>
      </c>
      <c r="D50" s="7" t="s">
        <v>91</v>
      </c>
      <c r="E50" s="8">
        <v>0</v>
      </c>
      <c r="F50" s="8">
        <v>0</v>
      </c>
      <c r="G50" s="8">
        <v>50</v>
      </c>
      <c r="H50" s="8">
        <v>0</v>
      </c>
      <c r="I50" s="9"/>
    </row>
    <row r="51" spans="1:9" ht="12.75">
      <c r="A51" s="15"/>
      <c r="B51" s="18"/>
      <c r="C51" s="6" t="s">
        <v>92</v>
      </c>
      <c r="D51" s="7" t="s">
        <v>93</v>
      </c>
      <c r="E51" s="8">
        <v>0</v>
      </c>
      <c r="F51" s="8">
        <v>0</v>
      </c>
      <c r="G51" s="8">
        <v>14</v>
      </c>
      <c r="H51" s="8">
        <v>0</v>
      </c>
      <c r="I51" s="9"/>
    </row>
    <row r="52" spans="1:9" ht="12.75">
      <c r="A52" s="15"/>
      <c r="B52" s="18"/>
      <c r="C52" s="6" t="s">
        <v>94</v>
      </c>
      <c r="D52" s="7" t="s">
        <v>95</v>
      </c>
      <c r="E52" s="8">
        <v>4551</v>
      </c>
      <c r="F52" s="8">
        <v>3666</v>
      </c>
      <c r="G52" s="8">
        <v>2659</v>
      </c>
      <c r="H52" s="8">
        <v>2419</v>
      </c>
      <c r="I52" s="9"/>
    </row>
    <row r="53" spans="1:9" ht="12.75">
      <c r="A53" s="15"/>
      <c r="B53" s="18"/>
      <c r="C53" s="6" t="s">
        <v>96</v>
      </c>
      <c r="D53" s="7" t="s">
        <v>97</v>
      </c>
      <c r="E53" s="8">
        <v>0</v>
      </c>
      <c r="F53" s="8">
        <v>0</v>
      </c>
      <c r="G53" s="8">
        <v>38</v>
      </c>
      <c r="H53" s="8">
        <v>0</v>
      </c>
      <c r="I53" s="9"/>
    </row>
    <row r="54" spans="1:9" ht="12.75">
      <c r="A54" s="15"/>
      <c r="B54" s="18"/>
      <c r="C54" s="6" t="s">
        <v>37</v>
      </c>
      <c r="D54" s="7" t="s">
        <v>38</v>
      </c>
      <c r="E54" s="8">
        <v>79050</v>
      </c>
      <c r="F54" s="8">
        <v>68348</v>
      </c>
      <c r="G54" s="8">
        <v>63479</v>
      </c>
      <c r="H54" s="8">
        <v>63792</v>
      </c>
      <c r="I54" s="9"/>
    </row>
    <row r="55" spans="1:9" ht="12.75">
      <c r="A55" s="15"/>
      <c r="B55" s="18"/>
      <c r="C55" s="6" t="s">
        <v>60</v>
      </c>
      <c r="D55" s="7" t="s">
        <v>61</v>
      </c>
      <c r="E55" s="8">
        <v>3400</v>
      </c>
      <c r="F55" s="8">
        <v>2100</v>
      </c>
      <c r="G55" s="8">
        <v>1850</v>
      </c>
      <c r="H55" s="8">
        <v>0</v>
      </c>
      <c r="I55" s="9"/>
    </row>
    <row r="56" spans="1:9" ht="13.5" thickBot="1">
      <c r="A56" s="15"/>
      <c r="B56" s="18"/>
      <c r="C56" s="6" t="s">
        <v>64</v>
      </c>
      <c r="D56" s="7" t="s">
        <v>65</v>
      </c>
      <c r="E56" s="8">
        <v>18841</v>
      </c>
      <c r="F56" s="8">
        <v>0</v>
      </c>
      <c r="G56" s="8">
        <v>0</v>
      </c>
      <c r="H56" s="8">
        <v>0</v>
      </c>
      <c r="I56" s="9"/>
    </row>
    <row r="57" spans="1:9" ht="13.5" thickBot="1">
      <c r="A57" s="16"/>
      <c r="B57" s="19"/>
      <c r="C57" s="12" t="s">
        <v>43</v>
      </c>
      <c r="D57" s="13"/>
      <c r="E57" s="10">
        <v>107330</v>
      </c>
      <c r="F57" s="10">
        <v>75582</v>
      </c>
      <c r="G57" s="10">
        <v>71207</v>
      </c>
      <c r="H57" s="10">
        <v>67283</v>
      </c>
      <c r="I57" s="11"/>
    </row>
    <row r="58" spans="1:9" ht="13.5" thickBot="1">
      <c r="A58" s="14" t="s">
        <v>100</v>
      </c>
      <c r="B58" s="17" t="s">
        <v>101</v>
      </c>
      <c r="C58" s="6" t="s">
        <v>37</v>
      </c>
      <c r="D58" s="7" t="s">
        <v>38</v>
      </c>
      <c r="E58" s="8">
        <v>18841</v>
      </c>
      <c r="F58" s="8">
        <v>19707</v>
      </c>
      <c r="G58" s="8">
        <v>19543</v>
      </c>
      <c r="H58" s="8">
        <v>19200</v>
      </c>
      <c r="I58" s="9"/>
    </row>
    <row r="59" spans="1:9" ht="13.5" thickBot="1">
      <c r="A59" s="16"/>
      <c r="B59" s="19"/>
      <c r="C59" s="12" t="s">
        <v>43</v>
      </c>
      <c r="D59" s="13"/>
      <c r="E59" s="10">
        <v>18841</v>
      </c>
      <c r="F59" s="10">
        <v>19707</v>
      </c>
      <c r="G59" s="10">
        <v>19543</v>
      </c>
      <c r="H59" s="10">
        <v>19200</v>
      </c>
      <c r="I59" s="11"/>
    </row>
    <row r="60" spans="1:9" ht="12.75">
      <c r="A60" s="14" t="s">
        <v>120</v>
      </c>
      <c r="B60" s="17" t="s">
        <v>121</v>
      </c>
      <c r="C60" s="6" t="s">
        <v>78</v>
      </c>
      <c r="D60" s="7" t="s">
        <v>79</v>
      </c>
      <c r="E60" s="8">
        <v>0</v>
      </c>
      <c r="F60" s="8">
        <v>0</v>
      </c>
      <c r="G60" s="8">
        <v>35</v>
      </c>
      <c r="H60" s="8">
        <v>0</v>
      </c>
      <c r="I60" s="9"/>
    </row>
    <row r="61" spans="1:9" ht="12.75">
      <c r="A61" s="15"/>
      <c r="B61" s="18"/>
      <c r="C61" s="6" t="s">
        <v>102</v>
      </c>
      <c r="D61" s="7" t="s">
        <v>103</v>
      </c>
      <c r="E61" s="8">
        <v>1033</v>
      </c>
      <c r="F61" s="8">
        <v>1315</v>
      </c>
      <c r="G61" s="8">
        <v>1130</v>
      </c>
      <c r="H61" s="8">
        <v>1304</v>
      </c>
      <c r="I61" s="9"/>
    </row>
    <row r="62" spans="1:9" ht="12.75">
      <c r="A62" s="15"/>
      <c r="B62" s="18"/>
      <c r="C62" s="6" t="s">
        <v>104</v>
      </c>
      <c r="D62" s="7" t="s">
        <v>105</v>
      </c>
      <c r="E62" s="8">
        <v>0</v>
      </c>
      <c r="F62" s="8">
        <v>67</v>
      </c>
      <c r="G62" s="8">
        <v>67</v>
      </c>
      <c r="H62" s="8">
        <v>67</v>
      </c>
      <c r="I62" s="9"/>
    </row>
    <row r="63" spans="1:9" ht="12.75">
      <c r="A63" s="15"/>
      <c r="B63" s="18"/>
      <c r="C63" s="6" t="s">
        <v>106</v>
      </c>
      <c r="D63" s="7" t="s">
        <v>107</v>
      </c>
      <c r="E63" s="8">
        <v>642</v>
      </c>
      <c r="F63" s="8">
        <v>303</v>
      </c>
      <c r="G63" s="8">
        <v>253</v>
      </c>
      <c r="H63" s="8">
        <v>303</v>
      </c>
      <c r="I63" s="9"/>
    </row>
    <row r="64" spans="1:9" ht="12.75">
      <c r="A64" s="15"/>
      <c r="B64" s="18"/>
      <c r="C64" s="6" t="s">
        <v>108</v>
      </c>
      <c r="D64" s="7" t="s">
        <v>109</v>
      </c>
      <c r="E64" s="8">
        <v>0</v>
      </c>
      <c r="F64" s="8">
        <v>170</v>
      </c>
      <c r="G64" s="8">
        <v>170</v>
      </c>
      <c r="H64" s="8">
        <v>170</v>
      </c>
      <c r="I64" s="9"/>
    </row>
    <row r="65" spans="1:9" ht="12.75">
      <c r="A65" s="15"/>
      <c r="B65" s="18"/>
      <c r="C65" s="6" t="s">
        <v>110</v>
      </c>
      <c r="D65" s="7" t="s">
        <v>111</v>
      </c>
      <c r="E65" s="8">
        <v>0</v>
      </c>
      <c r="F65" s="8">
        <v>170</v>
      </c>
      <c r="G65" s="8">
        <v>170</v>
      </c>
      <c r="H65" s="8">
        <v>170</v>
      </c>
      <c r="I65" s="9"/>
    </row>
    <row r="66" spans="1:9" ht="12.75">
      <c r="A66" s="15"/>
      <c r="B66" s="18"/>
      <c r="C66" s="6" t="s">
        <v>112</v>
      </c>
      <c r="D66" s="7" t="s">
        <v>113</v>
      </c>
      <c r="E66" s="8">
        <v>0</v>
      </c>
      <c r="F66" s="8">
        <v>97</v>
      </c>
      <c r="G66" s="8">
        <v>97</v>
      </c>
      <c r="H66" s="8">
        <v>137</v>
      </c>
      <c r="I66" s="9"/>
    </row>
    <row r="67" spans="1:9" ht="12.75">
      <c r="A67" s="15"/>
      <c r="B67" s="18"/>
      <c r="C67" s="6" t="s">
        <v>50</v>
      </c>
      <c r="D67" s="7" t="s">
        <v>51</v>
      </c>
      <c r="E67" s="8">
        <v>0</v>
      </c>
      <c r="F67" s="8">
        <v>0</v>
      </c>
      <c r="G67" s="8">
        <v>19</v>
      </c>
      <c r="H67" s="8">
        <v>0</v>
      </c>
      <c r="I67" s="9"/>
    </row>
    <row r="68" spans="1:9" ht="12.75">
      <c r="A68" s="15"/>
      <c r="B68" s="18"/>
      <c r="C68" s="6" t="s">
        <v>86</v>
      </c>
      <c r="D68" s="7" t="s">
        <v>87</v>
      </c>
      <c r="E68" s="8">
        <v>0</v>
      </c>
      <c r="F68" s="8">
        <v>0</v>
      </c>
      <c r="G68" s="8">
        <v>5</v>
      </c>
      <c r="H68" s="8">
        <v>0</v>
      </c>
      <c r="I68" s="9"/>
    </row>
    <row r="69" spans="1:9" ht="12.75">
      <c r="A69" s="15"/>
      <c r="B69" s="18"/>
      <c r="C69" s="6" t="s">
        <v>114</v>
      </c>
      <c r="D69" s="7" t="s">
        <v>115</v>
      </c>
      <c r="E69" s="8">
        <v>0</v>
      </c>
      <c r="F69" s="8">
        <v>0</v>
      </c>
      <c r="G69" s="8">
        <v>218</v>
      </c>
      <c r="H69" s="8">
        <v>339</v>
      </c>
      <c r="I69" s="9"/>
    </row>
    <row r="70" spans="1:9" ht="12.75">
      <c r="A70" s="15"/>
      <c r="B70" s="18"/>
      <c r="C70" s="6" t="s">
        <v>116</v>
      </c>
      <c r="D70" s="7" t="s">
        <v>117</v>
      </c>
      <c r="E70" s="8">
        <v>200</v>
      </c>
      <c r="F70" s="8">
        <v>2067</v>
      </c>
      <c r="G70" s="8">
        <v>1701</v>
      </c>
      <c r="H70" s="8">
        <v>2473</v>
      </c>
      <c r="I70" s="9"/>
    </row>
    <row r="71" spans="1:9" ht="12.75">
      <c r="A71" s="15"/>
      <c r="B71" s="18"/>
      <c r="C71" s="6" t="s">
        <v>35</v>
      </c>
      <c r="D71" s="7" t="s">
        <v>36</v>
      </c>
      <c r="E71" s="8">
        <v>0</v>
      </c>
      <c r="F71" s="8">
        <v>0</v>
      </c>
      <c r="G71" s="8">
        <v>148</v>
      </c>
      <c r="H71" s="8">
        <v>218</v>
      </c>
      <c r="I71" s="9"/>
    </row>
    <row r="72" spans="1:9" ht="12.75">
      <c r="A72" s="15"/>
      <c r="B72" s="18"/>
      <c r="C72" s="6" t="s">
        <v>118</v>
      </c>
      <c r="D72" s="7" t="s">
        <v>119</v>
      </c>
      <c r="E72" s="8">
        <v>5120</v>
      </c>
      <c r="F72" s="8">
        <v>2620</v>
      </c>
      <c r="G72" s="8">
        <v>5974</v>
      </c>
      <c r="H72" s="8">
        <v>2517</v>
      </c>
      <c r="I72" s="9"/>
    </row>
    <row r="73" spans="1:9" ht="13.5" thickBot="1">
      <c r="A73" s="15"/>
      <c r="B73" s="18"/>
      <c r="C73" s="6" t="s">
        <v>37</v>
      </c>
      <c r="D73" s="7" t="s">
        <v>38</v>
      </c>
      <c r="E73" s="8">
        <v>117387</v>
      </c>
      <c r="F73" s="8">
        <v>122834</v>
      </c>
      <c r="G73" s="8">
        <v>117928</v>
      </c>
      <c r="H73" s="8">
        <v>123974</v>
      </c>
      <c r="I73" s="9"/>
    </row>
    <row r="74" spans="1:9" ht="13.5" thickBot="1">
      <c r="A74" s="16"/>
      <c r="B74" s="19"/>
      <c r="C74" s="12" t="s">
        <v>43</v>
      </c>
      <c r="D74" s="13"/>
      <c r="E74" s="10">
        <v>124382</v>
      </c>
      <c r="F74" s="10">
        <v>129643</v>
      </c>
      <c r="G74" s="10">
        <v>127915</v>
      </c>
      <c r="H74" s="10">
        <v>131672</v>
      </c>
      <c r="I74" s="11"/>
    </row>
    <row r="75" spans="1:9" ht="12.75">
      <c r="A75" s="14" t="s">
        <v>124</v>
      </c>
      <c r="B75" s="17" t="s">
        <v>125</v>
      </c>
      <c r="C75" s="6" t="s">
        <v>122</v>
      </c>
      <c r="D75" s="7" t="s">
        <v>123</v>
      </c>
      <c r="E75" s="8">
        <v>5480</v>
      </c>
      <c r="F75" s="8">
        <v>5480</v>
      </c>
      <c r="G75" s="8">
        <v>5480</v>
      </c>
      <c r="H75" s="8">
        <v>5480</v>
      </c>
      <c r="I75" s="9"/>
    </row>
    <row r="76" spans="1:9" ht="13.5" thickBot="1">
      <c r="A76" s="15"/>
      <c r="B76" s="18"/>
      <c r="C76" s="6" t="s">
        <v>37</v>
      </c>
      <c r="D76" s="7" t="s">
        <v>38</v>
      </c>
      <c r="E76" s="8">
        <v>2200</v>
      </c>
      <c r="F76" s="8">
        <v>2300</v>
      </c>
      <c r="G76" s="8">
        <v>2519</v>
      </c>
      <c r="H76" s="8">
        <v>2300</v>
      </c>
      <c r="I76" s="9"/>
    </row>
    <row r="77" spans="1:9" ht="13.5" thickBot="1">
      <c r="A77" s="16"/>
      <c r="B77" s="19"/>
      <c r="C77" s="12" t="s">
        <v>43</v>
      </c>
      <c r="D77" s="13"/>
      <c r="E77" s="10">
        <v>7680</v>
      </c>
      <c r="F77" s="10">
        <v>7780</v>
      </c>
      <c r="G77" s="10">
        <v>7999</v>
      </c>
      <c r="H77" s="10">
        <v>7780</v>
      </c>
      <c r="I77" s="11"/>
    </row>
    <row r="78" spans="1:9" ht="12.75">
      <c r="A78" s="14" t="s">
        <v>132</v>
      </c>
      <c r="B78" s="17" t="s">
        <v>133</v>
      </c>
      <c r="C78" s="6" t="s">
        <v>78</v>
      </c>
      <c r="D78" s="7" t="s">
        <v>79</v>
      </c>
      <c r="E78" s="8">
        <v>8639</v>
      </c>
      <c r="F78" s="8">
        <v>9201</v>
      </c>
      <c r="G78" s="8">
        <v>8775</v>
      </c>
      <c r="H78" s="8">
        <v>8775</v>
      </c>
      <c r="I78" s="9"/>
    </row>
    <row r="79" spans="1:9" ht="12.75">
      <c r="A79" s="15"/>
      <c r="B79" s="18"/>
      <c r="C79" s="6" t="s">
        <v>82</v>
      </c>
      <c r="D79" s="7" t="s">
        <v>83</v>
      </c>
      <c r="E79" s="8">
        <v>0</v>
      </c>
      <c r="F79" s="8">
        <v>0</v>
      </c>
      <c r="G79" s="8">
        <v>10531</v>
      </c>
      <c r="H79" s="8">
        <v>0</v>
      </c>
      <c r="I79" s="9"/>
    </row>
    <row r="80" spans="1:9" ht="12.75">
      <c r="A80" s="15"/>
      <c r="B80" s="18"/>
      <c r="C80" s="6" t="s">
        <v>50</v>
      </c>
      <c r="D80" s="7" t="s">
        <v>51</v>
      </c>
      <c r="E80" s="8">
        <v>0</v>
      </c>
      <c r="F80" s="8">
        <v>0</v>
      </c>
      <c r="G80" s="8">
        <v>3717</v>
      </c>
      <c r="H80" s="8">
        <v>0</v>
      </c>
      <c r="I80" s="9"/>
    </row>
    <row r="81" spans="1:9" ht="12.75">
      <c r="A81" s="15"/>
      <c r="B81" s="18"/>
      <c r="C81" s="6" t="s">
        <v>126</v>
      </c>
      <c r="D81" s="7" t="s">
        <v>127</v>
      </c>
      <c r="E81" s="8">
        <v>0</v>
      </c>
      <c r="F81" s="8">
        <v>0</v>
      </c>
      <c r="G81" s="8">
        <v>1338</v>
      </c>
      <c r="H81" s="8">
        <v>0</v>
      </c>
      <c r="I81" s="9"/>
    </row>
    <row r="82" spans="1:9" ht="12.75">
      <c r="A82" s="15"/>
      <c r="B82" s="18"/>
      <c r="C82" s="6" t="s">
        <v>86</v>
      </c>
      <c r="D82" s="7" t="s">
        <v>87</v>
      </c>
      <c r="E82" s="8">
        <v>0</v>
      </c>
      <c r="F82" s="8">
        <v>0</v>
      </c>
      <c r="G82" s="8">
        <v>2563</v>
      </c>
      <c r="H82" s="8">
        <v>0</v>
      </c>
      <c r="I82" s="9"/>
    </row>
    <row r="83" spans="1:9" ht="12.75">
      <c r="A83" s="15"/>
      <c r="B83" s="18"/>
      <c r="C83" s="6" t="s">
        <v>88</v>
      </c>
      <c r="D83" s="7" t="s">
        <v>89</v>
      </c>
      <c r="E83" s="8">
        <v>0</v>
      </c>
      <c r="F83" s="8">
        <v>0</v>
      </c>
      <c r="G83" s="8">
        <v>14999</v>
      </c>
      <c r="H83" s="8">
        <v>0</v>
      </c>
      <c r="I83" s="9"/>
    </row>
    <row r="84" spans="1:9" ht="12.75">
      <c r="A84" s="15"/>
      <c r="B84" s="18"/>
      <c r="C84" s="6" t="s">
        <v>90</v>
      </c>
      <c r="D84" s="7" t="s">
        <v>91</v>
      </c>
      <c r="E84" s="8">
        <v>407</v>
      </c>
      <c r="F84" s="8">
        <v>0</v>
      </c>
      <c r="G84" s="8">
        <v>2649</v>
      </c>
      <c r="H84" s="8">
        <v>0</v>
      </c>
      <c r="I84" s="9"/>
    </row>
    <row r="85" spans="1:9" ht="12.75">
      <c r="A85" s="15"/>
      <c r="B85" s="18"/>
      <c r="C85" s="6" t="s">
        <v>92</v>
      </c>
      <c r="D85" s="7" t="s">
        <v>93</v>
      </c>
      <c r="E85" s="8">
        <v>0</v>
      </c>
      <c r="F85" s="8">
        <v>0</v>
      </c>
      <c r="G85" s="8">
        <v>6474</v>
      </c>
      <c r="H85" s="8">
        <v>0</v>
      </c>
      <c r="I85" s="9"/>
    </row>
    <row r="86" spans="1:9" ht="12.75">
      <c r="A86" s="15"/>
      <c r="B86" s="18"/>
      <c r="C86" s="6" t="s">
        <v>128</v>
      </c>
      <c r="D86" s="7" t="s">
        <v>129</v>
      </c>
      <c r="E86" s="8">
        <v>0</v>
      </c>
      <c r="F86" s="8">
        <v>0</v>
      </c>
      <c r="G86" s="8">
        <v>3432</v>
      </c>
      <c r="H86" s="8">
        <v>0</v>
      </c>
      <c r="I86" s="9"/>
    </row>
    <row r="87" spans="1:9" ht="12.75">
      <c r="A87" s="15"/>
      <c r="B87" s="18"/>
      <c r="C87" s="6" t="s">
        <v>58</v>
      </c>
      <c r="D87" s="7" t="s">
        <v>59</v>
      </c>
      <c r="E87" s="8">
        <v>0</v>
      </c>
      <c r="F87" s="8">
        <v>0</v>
      </c>
      <c r="G87" s="8">
        <v>71</v>
      </c>
      <c r="H87" s="8">
        <v>0</v>
      </c>
      <c r="I87" s="9"/>
    </row>
    <row r="88" spans="1:9" ht="12.75">
      <c r="A88" s="15"/>
      <c r="B88" s="18"/>
      <c r="C88" s="6" t="s">
        <v>94</v>
      </c>
      <c r="D88" s="7" t="s">
        <v>95</v>
      </c>
      <c r="E88" s="8">
        <v>24658</v>
      </c>
      <c r="F88" s="8">
        <v>26922</v>
      </c>
      <c r="G88" s="8">
        <v>26924</v>
      </c>
      <c r="H88" s="8">
        <v>27479</v>
      </c>
      <c r="I88" s="9"/>
    </row>
    <row r="89" spans="1:9" ht="12.75">
      <c r="A89" s="15"/>
      <c r="B89" s="18"/>
      <c r="C89" s="6" t="s">
        <v>37</v>
      </c>
      <c r="D89" s="7" t="s">
        <v>38</v>
      </c>
      <c r="E89" s="8">
        <v>481935</v>
      </c>
      <c r="F89" s="8">
        <v>510571</v>
      </c>
      <c r="G89" s="8">
        <f>491942-8273</f>
        <v>483669</v>
      </c>
      <c r="H89" s="8">
        <v>495432</v>
      </c>
      <c r="I89" s="9"/>
    </row>
    <row r="90" spans="1:9" ht="12.75">
      <c r="A90" s="15"/>
      <c r="B90" s="18"/>
      <c r="C90" s="6" t="s">
        <v>130</v>
      </c>
      <c r="D90" s="7" t="s">
        <v>131</v>
      </c>
      <c r="E90" s="8">
        <v>9375</v>
      </c>
      <c r="F90" s="8">
        <v>9947</v>
      </c>
      <c r="G90" s="8">
        <f>9492-450</f>
        <v>9042</v>
      </c>
      <c r="H90" s="8">
        <v>10147</v>
      </c>
      <c r="I90" s="9"/>
    </row>
    <row r="91" spans="1:9" ht="13.5" thickBot="1">
      <c r="A91" s="15"/>
      <c r="B91" s="18"/>
      <c r="C91" s="6" t="s">
        <v>64</v>
      </c>
      <c r="D91" s="7" t="s">
        <v>65</v>
      </c>
      <c r="E91" s="8">
        <v>0</v>
      </c>
      <c r="F91" s="8">
        <v>19707</v>
      </c>
      <c r="G91" s="8">
        <v>18938</v>
      </c>
      <c r="H91" s="8">
        <v>19200</v>
      </c>
      <c r="I91" s="9"/>
    </row>
    <row r="92" spans="1:9" ht="13.5" thickBot="1">
      <c r="A92" s="16"/>
      <c r="B92" s="19"/>
      <c r="C92" s="12" t="s">
        <v>43</v>
      </c>
      <c r="D92" s="13"/>
      <c r="E92" s="10">
        <v>525014</v>
      </c>
      <c r="F92" s="10">
        <v>576348</v>
      </c>
      <c r="G92" s="10">
        <f>SUM(G78:G91)</f>
        <v>593122</v>
      </c>
      <c r="H92" s="10">
        <v>561033</v>
      </c>
      <c r="I92" s="11"/>
    </row>
    <row r="93" spans="1:9" ht="12.75">
      <c r="A93" s="14" t="s">
        <v>146</v>
      </c>
      <c r="B93" s="17" t="s">
        <v>147</v>
      </c>
      <c r="C93" s="6" t="s">
        <v>78</v>
      </c>
      <c r="D93" s="7" t="s">
        <v>79</v>
      </c>
      <c r="E93" s="8">
        <v>3100</v>
      </c>
      <c r="F93" s="8">
        <v>3100</v>
      </c>
      <c r="G93" s="8">
        <v>2643</v>
      </c>
      <c r="H93" s="8">
        <v>2600</v>
      </c>
      <c r="I93" s="9"/>
    </row>
    <row r="94" spans="1:9" ht="12.75">
      <c r="A94" s="15"/>
      <c r="B94" s="18"/>
      <c r="C94" s="6" t="s">
        <v>11</v>
      </c>
      <c r="D94" s="7" t="s">
        <v>12</v>
      </c>
      <c r="E94" s="8">
        <v>450</v>
      </c>
      <c r="F94" s="8">
        <v>450</v>
      </c>
      <c r="G94" s="8">
        <v>658</v>
      </c>
      <c r="H94" s="8">
        <v>450</v>
      </c>
      <c r="I94" s="9"/>
    </row>
    <row r="95" spans="1:9" ht="12.75">
      <c r="A95" s="15"/>
      <c r="B95" s="18"/>
      <c r="C95" s="6" t="s">
        <v>13</v>
      </c>
      <c r="D95" s="7" t="s">
        <v>14</v>
      </c>
      <c r="E95" s="8">
        <v>810</v>
      </c>
      <c r="F95" s="8">
        <v>810</v>
      </c>
      <c r="G95" s="8">
        <v>810</v>
      </c>
      <c r="H95" s="8">
        <v>810</v>
      </c>
      <c r="I95" s="9"/>
    </row>
    <row r="96" spans="1:9" ht="12.75">
      <c r="A96" s="15"/>
      <c r="B96" s="18"/>
      <c r="C96" s="6" t="s">
        <v>17</v>
      </c>
      <c r="D96" s="7" t="s">
        <v>18</v>
      </c>
      <c r="E96" s="8">
        <v>0</v>
      </c>
      <c r="F96" s="8">
        <v>0</v>
      </c>
      <c r="G96" s="8">
        <v>5250</v>
      </c>
      <c r="H96" s="8">
        <v>0</v>
      </c>
      <c r="I96" s="9"/>
    </row>
    <row r="97" spans="1:9" ht="12.75">
      <c r="A97" s="15"/>
      <c r="B97" s="18"/>
      <c r="C97" s="6" t="s">
        <v>134</v>
      </c>
      <c r="D97" s="7" t="s">
        <v>135</v>
      </c>
      <c r="E97" s="8">
        <v>1000</v>
      </c>
      <c r="F97" s="8">
        <v>1000</v>
      </c>
      <c r="G97" s="8">
        <v>1160</v>
      </c>
      <c r="H97" s="8">
        <v>1000</v>
      </c>
      <c r="I97" s="9"/>
    </row>
    <row r="98" spans="1:9" ht="12.75">
      <c r="A98" s="15"/>
      <c r="B98" s="18"/>
      <c r="C98" s="6" t="s">
        <v>136</v>
      </c>
      <c r="D98" s="7" t="s">
        <v>137</v>
      </c>
      <c r="E98" s="8">
        <v>5660</v>
      </c>
      <c r="F98" s="8">
        <v>5660</v>
      </c>
      <c r="G98" s="8">
        <v>5582</v>
      </c>
      <c r="H98" s="8">
        <v>5360</v>
      </c>
      <c r="I98" s="9"/>
    </row>
    <row r="99" spans="1:9" ht="12.75">
      <c r="A99" s="15"/>
      <c r="B99" s="18"/>
      <c r="C99" s="6" t="s">
        <v>50</v>
      </c>
      <c r="D99" s="7" t="s">
        <v>51</v>
      </c>
      <c r="E99" s="8">
        <v>28245</v>
      </c>
      <c r="F99" s="8">
        <v>31595</v>
      </c>
      <c r="G99" s="8">
        <v>33983</v>
      </c>
      <c r="H99" s="8">
        <v>33995</v>
      </c>
      <c r="I99" s="9"/>
    </row>
    <row r="100" spans="1:9" ht="12.75">
      <c r="A100" s="15"/>
      <c r="B100" s="18"/>
      <c r="C100" s="6" t="s">
        <v>138</v>
      </c>
      <c r="D100" s="7" t="s">
        <v>139</v>
      </c>
      <c r="E100" s="8">
        <v>7658</v>
      </c>
      <c r="F100" s="8">
        <v>5658</v>
      </c>
      <c r="G100" s="8">
        <v>8957</v>
      </c>
      <c r="H100" s="8">
        <v>5658</v>
      </c>
      <c r="I100" s="9"/>
    </row>
    <row r="101" spans="1:9" ht="12.75">
      <c r="A101" s="15"/>
      <c r="B101" s="18"/>
      <c r="C101" s="6" t="s">
        <v>140</v>
      </c>
      <c r="D101" s="7" t="s">
        <v>141</v>
      </c>
      <c r="E101" s="8">
        <v>0</v>
      </c>
      <c r="F101" s="8">
        <v>400</v>
      </c>
      <c r="G101" s="8">
        <v>510</v>
      </c>
      <c r="H101" s="8">
        <v>0</v>
      </c>
      <c r="I101" s="9"/>
    </row>
    <row r="102" spans="1:9" ht="12.75">
      <c r="A102" s="15"/>
      <c r="B102" s="18"/>
      <c r="C102" s="6" t="s">
        <v>142</v>
      </c>
      <c r="D102" s="7" t="s">
        <v>143</v>
      </c>
      <c r="E102" s="8">
        <v>1000</v>
      </c>
      <c r="F102" s="8">
        <v>600</v>
      </c>
      <c r="G102" s="8">
        <v>948</v>
      </c>
      <c r="H102" s="8">
        <v>600</v>
      </c>
      <c r="I102" s="9"/>
    </row>
    <row r="103" spans="1:9" ht="12.75">
      <c r="A103" s="15"/>
      <c r="B103" s="18"/>
      <c r="C103" s="6" t="s">
        <v>144</v>
      </c>
      <c r="D103" s="7" t="s">
        <v>145</v>
      </c>
      <c r="E103" s="8">
        <v>330</v>
      </c>
      <c r="F103" s="8">
        <v>210</v>
      </c>
      <c r="G103" s="8">
        <v>210</v>
      </c>
      <c r="H103" s="8">
        <v>210</v>
      </c>
      <c r="I103" s="9"/>
    </row>
    <row r="104" spans="1:9" ht="12.75">
      <c r="A104" s="15"/>
      <c r="B104" s="18"/>
      <c r="C104" s="6" t="s">
        <v>37</v>
      </c>
      <c r="D104" s="7" t="s">
        <v>38</v>
      </c>
      <c r="E104" s="8">
        <v>49755</v>
      </c>
      <c r="F104" s="8">
        <v>49715</v>
      </c>
      <c r="G104" s="8">
        <v>47051</v>
      </c>
      <c r="H104" s="8">
        <v>51680</v>
      </c>
      <c r="I104" s="9"/>
    </row>
    <row r="105" spans="1:9" ht="13.5" thickBot="1">
      <c r="A105" s="15"/>
      <c r="B105" s="18"/>
      <c r="C105" s="6" t="s">
        <v>130</v>
      </c>
      <c r="D105" s="7" t="s">
        <v>131</v>
      </c>
      <c r="E105" s="8">
        <v>2340</v>
      </c>
      <c r="F105" s="8">
        <v>2340</v>
      </c>
      <c r="G105" s="8">
        <v>2340</v>
      </c>
      <c r="H105" s="8">
        <v>1840</v>
      </c>
      <c r="I105" s="9"/>
    </row>
    <row r="106" spans="1:9" ht="13.5" thickBot="1">
      <c r="A106" s="16"/>
      <c r="B106" s="19"/>
      <c r="C106" s="12" t="s">
        <v>43</v>
      </c>
      <c r="D106" s="13"/>
      <c r="E106" s="10">
        <v>100348</v>
      </c>
      <c r="F106" s="10">
        <v>101538</v>
      </c>
      <c r="G106" s="10">
        <v>110102</v>
      </c>
      <c r="H106" s="10">
        <v>104203</v>
      </c>
      <c r="I106" s="11"/>
    </row>
    <row r="107" spans="1:9" ht="12.75">
      <c r="A107" s="14" t="s">
        <v>150</v>
      </c>
      <c r="B107" s="17" t="s">
        <v>151</v>
      </c>
      <c r="C107" s="6" t="s">
        <v>148</v>
      </c>
      <c r="D107" s="7" t="s">
        <v>149</v>
      </c>
      <c r="E107" s="8">
        <v>10575</v>
      </c>
      <c r="F107" s="8">
        <v>6221</v>
      </c>
      <c r="G107" s="8">
        <v>5573</v>
      </c>
      <c r="H107" s="8">
        <v>7230</v>
      </c>
      <c r="I107" s="9"/>
    </row>
    <row r="108" spans="1:9" ht="12.75">
      <c r="A108" s="15"/>
      <c r="B108" s="18"/>
      <c r="C108" s="6" t="s">
        <v>50</v>
      </c>
      <c r="D108" s="7" t="s">
        <v>51</v>
      </c>
      <c r="E108" s="8">
        <v>10496</v>
      </c>
      <c r="F108" s="8">
        <v>9553</v>
      </c>
      <c r="G108" s="8">
        <f>9586-5</f>
        <v>9581</v>
      </c>
      <c r="H108" s="8">
        <v>7153</v>
      </c>
      <c r="I108" s="9"/>
    </row>
    <row r="109" spans="1:9" ht="13.5" thickBot="1">
      <c r="A109" s="15"/>
      <c r="B109" s="18"/>
      <c r="C109" s="6" t="s">
        <v>46</v>
      </c>
      <c r="D109" s="7" t="s">
        <v>47</v>
      </c>
      <c r="E109" s="8">
        <v>300</v>
      </c>
      <c r="F109" s="8">
        <v>300</v>
      </c>
      <c r="G109" s="8">
        <v>1655</v>
      </c>
      <c r="H109" s="8">
        <v>300</v>
      </c>
      <c r="I109" s="9"/>
    </row>
    <row r="110" spans="1:9" ht="13.5" thickBot="1">
      <c r="A110" s="16"/>
      <c r="B110" s="19"/>
      <c r="C110" s="12" t="s">
        <v>43</v>
      </c>
      <c r="D110" s="13"/>
      <c r="E110" s="10">
        <v>21371</v>
      </c>
      <c r="F110" s="10">
        <v>16074</v>
      </c>
      <c r="G110" s="10">
        <f>SUM(G107:G109)</f>
        <v>16809</v>
      </c>
      <c r="H110" s="10">
        <v>14683</v>
      </c>
      <c r="I110" s="11"/>
    </row>
    <row r="111" spans="1:9" ht="12.75">
      <c r="A111" s="14" t="s">
        <v>156</v>
      </c>
      <c r="B111" s="17" t="s">
        <v>157</v>
      </c>
      <c r="C111" s="6" t="s">
        <v>152</v>
      </c>
      <c r="D111" s="7" t="s">
        <v>153</v>
      </c>
      <c r="E111" s="8">
        <v>0</v>
      </c>
      <c r="F111" s="8">
        <v>0</v>
      </c>
      <c r="G111" s="8">
        <v>4170</v>
      </c>
      <c r="H111" s="8">
        <v>0</v>
      </c>
      <c r="I111" s="9"/>
    </row>
    <row r="112" spans="1:9" ht="12.75">
      <c r="A112" s="15"/>
      <c r="B112" s="18"/>
      <c r="C112" s="6" t="s">
        <v>154</v>
      </c>
      <c r="D112" s="7" t="s">
        <v>155</v>
      </c>
      <c r="E112" s="8">
        <v>1828</v>
      </c>
      <c r="F112" s="8">
        <v>1518</v>
      </c>
      <c r="G112" s="8">
        <v>1103</v>
      </c>
      <c r="H112" s="8">
        <v>0</v>
      </c>
      <c r="I112" s="9"/>
    </row>
    <row r="113" spans="1:9" ht="12.75">
      <c r="A113" s="15"/>
      <c r="B113" s="18"/>
      <c r="C113" s="6" t="s">
        <v>104</v>
      </c>
      <c r="D113" s="7" t="s">
        <v>105</v>
      </c>
      <c r="E113" s="8">
        <v>12508</v>
      </c>
      <c r="F113" s="8">
        <v>12695</v>
      </c>
      <c r="G113" s="8">
        <v>11640</v>
      </c>
      <c r="H113" s="8">
        <v>10978</v>
      </c>
      <c r="I113" s="9"/>
    </row>
    <row r="114" spans="1:9" ht="12.75">
      <c r="A114" s="15"/>
      <c r="B114" s="18"/>
      <c r="C114" s="6" t="s">
        <v>82</v>
      </c>
      <c r="D114" s="7" t="s">
        <v>83</v>
      </c>
      <c r="E114" s="8">
        <v>66477</v>
      </c>
      <c r="F114" s="8">
        <v>65991</v>
      </c>
      <c r="G114" s="8">
        <f>72390-5200</f>
        <v>67190</v>
      </c>
      <c r="H114" s="8">
        <v>54867</v>
      </c>
      <c r="I114" s="9"/>
    </row>
    <row r="115" spans="1:9" ht="13.5" thickBot="1">
      <c r="A115" s="15"/>
      <c r="B115" s="18"/>
      <c r="C115" s="6" t="s">
        <v>50</v>
      </c>
      <c r="D115" s="7" t="s">
        <v>51</v>
      </c>
      <c r="E115" s="8">
        <v>0</v>
      </c>
      <c r="F115" s="8">
        <v>1000</v>
      </c>
      <c r="G115" s="8">
        <v>1000</v>
      </c>
      <c r="H115" s="8">
        <v>1000</v>
      </c>
      <c r="I115" s="9"/>
    </row>
    <row r="116" spans="1:9" ht="13.5" thickBot="1">
      <c r="A116" s="16"/>
      <c r="B116" s="19"/>
      <c r="C116" s="12" t="s">
        <v>43</v>
      </c>
      <c r="D116" s="13"/>
      <c r="E116" s="10">
        <v>80813</v>
      </c>
      <c r="F116" s="10">
        <v>81204</v>
      </c>
      <c r="G116" s="10">
        <f>SUM(G111:G115)</f>
        <v>85103</v>
      </c>
      <c r="H116" s="10">
        <v>66845</v>
      </c>
      <c r="I116" s="11"/>
    </row>
    <row r="117" spans="1:9" ht="12.75">
      <c r="A117" s="14" t="s">
        <v>176</v>
      </c>
      <c r="B117" s="17" t="s">
        <v>177</v>
      </c>
      <c r="C117" s="6" t="s">
        <v>106</v>
      </c>
      <c r="D117" s="7" t="s">
        <v>107</v>
      </c>
      <c r="E117" s="8">
        <v>346976</v>
      </c>
      <c r="F117" s="8">
        <v>366076</v>
      </c>
      <c r="G117" s="8">
        <v>427865</v>
      </c>
      <c r="H117" s="8">
        <v>383484</v>
      </c>
      <c r="I117" s="9"/>
    </row>
    <row r="118" spans="1:9" ht="12.75">
      <c r="A118" s="15"/>
      <c r="B118" s="18"/>
      <c r="C118" s="6" t="s">
        <v>108</v>
      </c>
      <c r="D118" s="7" t="s">
        <v>109</v>
      </c>
      <c r="E118" s="8">
        <v>95247</v>
      </c>
      <c r="F118" s="8">
        <v>100305</v>
      </c>
      <c r="G118" s="8">
        <v>111471</v>
      </c>
      <c r="H118" s="8">
        <v>91908</v>
      </c>
      <c r="I118" s="9"/>
    </row>
    <row r="119" spans="1:9" ht="12.75">
      <c r="A119" s="15"/>
      <c r="B119" s="18"/>
      <c r="C119" s="6" t="s">
        <v>158</v>
      </c>
      <c r="D119" s="7" t="s">
        <v>159</v>
      </c>
      <c r="E119" s="8">
        <v>350</v>
      </c>
      <c r="F119" s="8">
        <v>350</v>
      </c>
      <c r="G119" s="8">
        <v>790</v>
      </c>
      <c r="H119" s="8">
        <v>0</v>
      </c>
      <c r="I119" s="9"/>
    </row>
    <row r="120" spans="1:9" ht="12.75">
      <c r="A120" s="15"/>
      <c r="B120" s="18"/>
      <c r="C120" s="6" t="s">
        <v>160</v>
      </c>
      <c r="D120" s="7" t="s">
        <v>161</v>
      </c>
      <c r="E120" s="8">
        <v>72721</v>
      </c>
      <c r="F120" s="8">
        <v>76471</v>
      </c>
      <c r="G120" s="8">
        <v>83048</v>
      </c>
      <c r="H120" s="8">
        <v>80751</v>
      </c>
      <c r="I120" s="9"/>
    </row>
    <row r="121" spans="1:9" ht="12.75">
      <c r="A121" s="15"/>
      <c r="B121" s="18"/>
      <c r="C121" s="6" t="s">
        <v>110</v>
      </c>
      <c r="D121" s="7" t="s">
        <v>111</v>
      </c>
      <c r="E121" s="8">
        <v>40483</v>
      </c>
      <c r="F121" s="8">
        <v>41894</v>
      </c>
      <c r="G121" s="8">
        <v>46635</v>
      </c>
      <c r="H121" s="8">
        <v>41634</v>
      </c>
      <c r="I121" s="9"/>
    </row>
    <row r="122" spans="1:9" ht="12.75">
      <c r="A122" s="15"/>
      <c r="B122" s="18"/>
      <c r="C122" s="6" t="s">
        <v>162</v>
      </c>
      <c r="D122" s="7" t="s">
        <v>163</v>
      </c>
      <c r="E122" s="8">
        <v>0</v>
      </c>
      <c r="F122" s="8">
        <v>0</v>
      </c>
      <c r="G122" s="8">
        <v>460</v>
      </c>
      <c r="H122" s="8">
        <v>0</v>
      </c>
      <c r="I122" s="9"/>
    </row>
    <row r="123" spans="1:9" ht="12.75">
      <c r="A123" s="15"/>
      <c r="B123" s="18"/>
      <c r="C123" s="6" t="s">
        <v>164</v>
      </c>
      <c r="D123" s="7" t="s">
        <v>165</v>
      </c>
      <c r="E123" s="8">
        <v>0</v>
      </c>
      <c r="F123" s="8">
        <v>0</v>
      </c>
      <c r="G123" s="8">
        <v>240</v>
      </c>
      <c r="H123" s="8">
        <v>0</v>
      </c>
      <c r="I123" s="9"/>
    </row>
    <row r="124" spans="1:9" ht="12.75">
      <c r="A124" s="15"/>
      <c r="B124" s="18"/>
      <c r="C124" s="6" t="s">
        <v>27</v>
      </c>
      <c r="D124" s="7" t="s">
        <v>28</v>
      </c>
      <c r="E124" s="8">
        <v>46315</v>
      </c>
      <c r="F124" s="8">
        <v>48512</v>
      </c>
      <c r="G124" s="8">
        <v>31205</v>
      </c>
      <c r="H124" s="8">
        <v>23630</v>
      </c>
      <c r="I124" s="9"/>
    </row>
    <row r="125" spans="1:9" ht="12.75">
      <c r="A125" s="15"/>
      <c r="B125" s="18"/>
      <c r="C125" s="6" t="s">
        <v>29</v>
      </c>
      <c r="D125" s="7" t="s">
        <v>30</v>
      </c>
      <c r="E125" s="8">
        <v>8000</v>
      </c>
      <c r="F125" s="8">
        <v>8000</v>
      </c>
      <c r="G125" s="8">
        <v>8000</v>
      </c>
      <c r="H125" s="8">
        <v>0</v>
      </c>
      <c r="I125" s="9"/>
    </row>
    <row r="126" spans="1:9" ht="12.75">
      <c r="A126" s="15"/>
      <c r="B126" s="18"/>
      <c r="C126" s="6" t="s">
        <v>166</v>
      </c>
      <c r="D126" s="7" t="s">
        <v>167</v>
      </c>
      <c r="E126" s="8">
        <v>1000</v>
      </c>
      <c r="F126" s="8">
        <v>1000</v>
      </c>
      <c r="G126" s="8">
        <v>70</v>
      </c>
      <c r="H126" s="8">
        <v>200</v>
      </c>
      <c r="I126" s="9"/>
    </row>
    <row r="127" spans="1:9" ht="12.75">
      <c r="A127" s="15"/>
      <c r="B127" s="18"/>
      <c r="C127" s="6" t="s">
        <v>168</v>
      </c>
      <c r="D127" s="7" t="s">
        <v>169</v>
      </c>
      <c r="E127" s="8">
        <v>42403</v>
      </c>
      <c r="F127" s="8">
        <v>43753</v>
      </c>
      <c r="G127" s="8">
        <v>24650</v>
      </c>
      <c r="H127" s="8">
        <v>61650</v>
      </c>
      <c r="I127" s="9"/>
    </row>
    <row r="128" spans="1:9" ht="12.75">
      <c r="A128" s="15"/>
      <c r="B128" s="18"/>
      <c r="C128" s="6" t="s">
        <v>170</v>
      </c>
      <c r="D128" s="7" t="s">
        <v>171</v>
      </c>
      <c r="E128" s="8">
        <v>300</v>
      </c>
      <c r="F128" s="8">
        <v>717</v>
      </c>
      <c r="G128" s="8">
        <v>717</v>
      </c>
      <c r="H128" s="8">
        <v>0</v>
      </c>
      <c r="I128" s="9"/>
    </row>
    <row r="129" spans="1:9" ht="12.75">
      <c r="A129" s="15"/>
      <c r="B129" s="18"/>
      <c r="C129" s="6" t="s">
        <v>172</v>
      </c>
      <c r="D129" s="7" t="s">
        <v>173</v>
      </c>
      <c r="E129" s="8">
        <v>5056</v>
      </c>
      <c r="F129" s="8">
        <v>6000</v>
      </c>
      <c r="G129" s="8">
        <v>4678</v>
      </c>
      <c r="H129" s="8">
        <v>4800</v>
      </c>
      <c r="I129" s="9"/>
    </row>
    <row r="130" spans="1:9" ht="12.75">
      <c r="A130" s="15"/>
      <c r="B130" s="18"/>
      <c r="C130" s="6" t="s">
        <v>174</v>
      </c>
      <c r="D130" s="7" t="s">
        <v>175</v>
      </c>
      <c r="E130" s="8">
        <v>0</v>
      </c>
      <c r="F130" s="8">
        <v>0</v>
      </c>
      <c r="G130" s="8">
        <v>990</v>
      </c>
      <c r="H130" s="8">
        <v>0</v>
      </c>
      <c r="I130" s="9"/>
    </row>
    <row r="131" spans="1:9" ht="13.5" thickBot="1">
      <c r="A131" s="15"/>
      <c r="B131" s="18"/>
      <c r="C131" s="6" t="s">
        <v>90</v>
      </c>
      <c r="D131" s="7" t="s">
        <v>91</v>
      </c>
      <c r="E131" s="8">
        <v>0</v>
      </c>
      <c r="F131" s="8">
        <v>2300</v>
      </c>
      <c r="G131" s="8">
        <v>1796</v>
      </c>
      <c r="H131" s="8">
        <f>1600+100</f>
        <v>1700</v>
      </c>
      <c r="I131" s="9"/>
    </row>
    <row r="132" spans="1:9" ht="13.5" thickBot="1">
      <c r="A132" s="16"/>
      <c r="B132" s="19"/>
      <c r="C132" s="12" t="s">
        <v>43</v>
      </c>
      <c r="D132" s="13"/>
      <c r="E132" s="10">
        <v>658851</v>
      </c>
      <c r="F132" s="10">
        <v>695378</v>
      </c>
      <c r="G132" s="10">
        <v>742615</v>
      </c>
      <c r="H132" s="10">
        <f>689657+100</f>
        <v>689757</v>
      </c>
      <c r="I132" s="11"/>
    </row>
    <row r="133" spans="1:9" ht="12.75">
      <c r="A133" s="14" t="s">
        <v>180</v>
      </c>
      <c r="B133" s="17" t="s">
        <v>181</v>
      </c>
      <c r="C133" s="6" t="s">
        <v>136</v>
      </c>
      <c r="D133" s="7" t="s">
        <v>137</v>
      </c>
      <c r="E133" s="8">
        <v>164930</v>
      </c>
      <c r="F133" s="8">
        <v>183517</v>
      </c>
      <c r="G133" s="8">
        <v>179999</v>
      </c>
      <c r="H133" s="8">
        <v>178509</v>
      </c>
      <c r="I133" s="9"/>
    </row>
    <row r="134" spans="1:9" ht="13.5" thickBot="1">
      <c r="A134" s="15"/>
      <c r="B134" s="18"/>
      <c r="C134" s="6" t="s">
        <v>178</v>
      </c>
      <c r="D134" s="7" t="s">
        <v>179</v>
      </c>
      <c r="E134" s="8">
        <v>226970</v>
      </c>
      <c r="F134" s="8">
        <v>169093</v>
      </c>
      <c r="G134" s="8">
        <v>167079</v>
      </c>
      <c r="H134" s="8">
        <v>159950</v>
      </c>
      <c r="I134" s="9"/>
    </row>
    <row r="135" spans="1:9" ht="13.5" thickBot="1">
      <c r="A135" s="16"/>
      <c r="B135" s="19"/>
      <c r="C135" s="12" t="s">
        <v>43</v>
      </c>
      <c r="D135" s="13"/>
      <c r="E135" s="10">
        <v>391900</v>
      </c>
      <c r="F135" s="10">
        <v>352610</v>
      </c>
      <c r="G135" s="10">
        <v>347078</v>
      </c>
      <c r="H135" s="10">
        <v>338459</v>
      </c>
      <c r="I135" s="11"/>
    </row>
    <row r="136" spans="1:9" ht="12.75">
      <c r="A136" s="14" t="s">
        <v>206</v>
      </c>
      <c r="B136" s="17" t="s">
        <v>207</v>
      </c>
      <c r="C136" s="6" t="s">
        <v>182</v>
      </c>
      <c r="D136" s="7" t="s">
        <v>183</v>
      </c>
      <c r="E136" s="8">
        <v>2501</v>
      </c>
      <c r="F136" s="8">
        <v>2385</v>
      </c>
      <c r="G136" s="8">
        <v>2458</v>
      </c>
      <c r="H136" s="8">
        <v>154</v>
      </c>
      <c r="I136" s="9"/>
    </row>
    <row r="137" spans="1:9" ht="12.75">
      <c r="A137" s="15"/>
      <c r="B137" s="18"/>
      <c r="C137" s="6" t="s">
        <v>184</v>
      </c>
      <c r="D137" s="7" t="s">
        <v>185</v>
      </c>
      <c r="E137" s="8">
        <v>8611</v>
      </c>
      <c r="F137" s="8">
        <v>9761</v>
      </c>
      <c r="G137" s="8">
        <v>11195</v>
      </c>
      <c r="H137" s="8">
        <v>11195</v>
      </c>
      <c r="I137" s="9"/>
    </row>
    <row r="138" spans="1:9" ht="12.75">
      <c r="A138" s="15"/>
      <c r="B138" s="18"/>
      <c r="C138" s="6" t="s">
        <v>186</v>
      </c>
      <c r="D138" s="7" t="s">
        <v>187</v>
      </c>
      <c r="E138" s="8">
        <v>0</v>
      </c>
      <c r="F138" s="8">
        <v>0</v>
      </c>
      <c r="G138" s="8">
        <v>20</v>
      </c>
      <c r="H138" s="8">
        <v>0</v>
      </c>
      <c r="I138" s="9"/>
    </row>
    <row r="139" spans="1:9" ht="12.75">
      <c r="A139" s="15"/>
      <c r="B139" s="18"/>
      <c r="C139" s="6" t="s">
        <v>188</v>
      </c>
      <c r="D139" s="7" t="s">
        <v>189</v>
      </c>
      <c r="E139" s="8">
        <v>24487</v>
      </c>
      <c r="F139" s="8">
        <v>26305</v>
      </c>
      <c r="G139" s="8">
        <v>174882</v>
      </c>
      <c r="H139" s="8">
        <v>28122</v>
      </c>
      <c r="I139" s="9"/>
    </row>
    <row r="140" spans="1:9" ht="12.75">
      <c r="A140" s="15"/>
      <c r="B140" s="18"/>
      <c r="C140" s="6" t="s">
        <v>190</v>
      </c>
      <c r="D140" s="7" t="s">
        <v>191</v>
      </c>
      <c r="E140" s="8">
        <v>44971</v>
      </c>
      <c r="F140" s="8">
        <v>40207</v>
      </c>
      <c r="G140" s="8">
        <v>48198</v>
      </c>
      <c r="H140" s="8">
        <v>40708</v>
      </c>
      <c r="I140" s="9"/>
    </row>
    <row r="141" spans="1:9" ht="12.75">
      <c r="A141" s="15"/>
      <c r="B141" s="18"/>
      <c r="C141" s="6" t="s">
        <v>192</v>
      </c>
      <c r="D141" s="7" t="s">
        <v>193</v>
      </c>
      <c r="E141" s="8">
        <v>17143</v>
      </c>
      <c r="F141" s="8">
        <v>18005</v>
      </c>
      <c r="G141" s="8">
        <v>19877</v>
      </c>
      <c r="H141" s="8">
        <v>19921</v>
      </c>
      <c r="I141" s="9"/>
    </row>
    <row r="142" spans="1:9" ht="12.75">
      <c r="A142" s="15"/>
      <c r="B142" s="18"/>
      <c r="C142" s="6" t="s">
        <v>194</v>
      </c>
      <c r="D142" s="7" t="s">
        <v>195</v>
      </c>
      <c r="E142" s="8">
        <v>1247</v>
      </c>
      <c r="F142" s="8">
        <v>1180</v>
      </c>
      <c r="G142" s="8">
        <v>7321</v>
      </c>
      <c r="H142" s="8">
        <v>1180</v>
      </c>
      <c r="I142" s="9"/>
    </row>
    <row r="143" spans="1:9" ht="12.75">
      <c r="A143" s="15"/>
      <c r="B143" s="18"/>
      <c r="C143" s="6" t="s">
        <v>196</v>
      </c>
      <c r="D143" s="7" t="s">
        <v>197</v>
      </c>
      <c r="E143" s="8">
        <v>3000</v>
      </c>
      <c r="F143" s="8">
        <v>3700</v>
      </c>
      <c r="G143" s="8">
        <v>3470</v>
      </c>
      <c r="H143" s="8">
        <v>3351</v>
      </c>
      <c r="I143" s="9"/>
    </row>
    <row r="144" spans="1:9" ht="12.75">
      <c r="A144" s="15"/>
      <c r="B144" s="18"/>
      <c r="C144" s="6" t="s">
        <v>198</v>
      </c>
      <c r="D144" s="7" t="s">
        <v>199</v>
      </c>
      <c r="E144" s="8">
        <v>50</v>
      </c>
      <c r="F144" s="8">
        <v>40</v>
      </c>
      <c r="G144" s="8">
        <v>40</v>
      </c>
      <c r="H144" s="8">
        <v>30</v>
      </c>
      <c r="I144" s="9"/>
    </row>
    <row r="145" spans="1:9" ht="12.75">
      <c r="A145" s="15"/>
      <c r="B145" s="18"/>
      <c r="C145" s="6" t="s">
        <v>200</v>
      </c>
      <c r="D145" s="7" t="s">
        <v>201</v>
      </c>
      <c r="E145" s="8">
        <v>0</v>
      </c>
      <c r="F145" s="8">
        <v>0</v>
      </c>
      <c r="G145" s="8">
        <v>7938</v>
      </c>
      <c r="H145" s="8">
        <v>0</v>
      </c>
      <c r="I145" s="9"/>
    </row>
    <row r="146" spans="1:9" ht="12.75">
      <c r="A146" s="15"/>
      <c r="B146" s="18"/>
      <c r="C146" s="6" t="s">
        <v>202</v>
      </c>
      <c r="D146" s="7" t="s">
        <v>203</v>
      </c>
      <c r="E146" s="8">
        <v>164395</v>
      </c>
      <c r="F146" s="8">
        <v>56613</v>
      </c>
      <c r="G146" s="8">
        <v>49110</v>
      </c>
      <c r="H146" s="8">
        <v>602</v>
      </c>
      <c r="I146" s="9"/>
    </row>
    <row r="147" spans="1:9" ht="12.75">
      <c r="A147" s="15"/>
      <c r="B147" s="18"/>
      <c r="C147" s="6" t="s">
        <v>204</v>
      </c>
      <c r="D147" s="7" t="s">
        <v>205</v>
      </c>
      <c r="E147" s="8">
        <v>6866</v>
      </c>
      <c r="F147" s="8">
        <v>6866</v>
      </c>
      <c r="G147" s="8">
        <v>14413</v>
      </c>
      <c r="H147" s="8">
        <v>6866</v>
      </c>
      <c r="I147" s="9"/>
    </row>
    <row r="148" spans="1:9" ht="13.5" thickBot="1">
      <c r="A148" s="15"/>
      <c r="B148" s="18"/>
      <c r="C148" s="6" t="s">
        <v>56</v>
      </c>
      <c r="D148" s="7" t="s">
        <v>57</v>
      </c>
      <c r="E148" s="8">
        <v>157</v>
      </c>
      <c r="F148" s="8">
        <v>199</v>
      </c>
      <c r="G148" s="8">
        <v>210</v>
      </c>
      <c r="H148" s="8">
        <v>210</v>
      </c>
      <c r="I148" s="9"/>
    </row>
    <row r="149" spans="1:9" ht="13.5" thickBot="1">
      <c r="A149" s="16"/>
      <c r="B149" s="19"/>
      <c r="C149" s="12" t="s">
        <v>43</v>
      </c>
      <c r="D149" s="13"/>
      <c r="E149" s="10">
        <v>273428</v>
      </c>
      <c r="F149" s="10">
        <v>165261</v>
      </c>
      <c r="G149" s="10">
        <v>339132</v>
      </c>
      <c r="H149" s="10">
        <v>112339</v>
      </c>
      <c r="I149" s="11"/>
    </row>
    <row r="150" spans="1:9" ht="12.75">
      <c r="A150" s="14" t="s">
        <v>238</v>
      </c>
      <c r="B150" s="17" t="s">
        <v>239</v>
      </c>
      <c r="C150" s="6" t="s">
        <v>208</v>
      </c>
      <c r="D150" s="7" t="s">
        <v>209</v>
      </c>
      <c r="E150" s="8">
        <v>0</v>
      </c>
      <c r="F150" s="8">
        <v>0</v>
      </c>
      <c r="G150" s="8">
        <v>4749</v>
      </c>
      <c r="H150" s="8">
        <v>0</v>
      </c>
      <c r="I150" s="9"/>
    </row>
    <row r="151" spans="1:9" ht="12.75">
      <c r="A151" s="15"/>
      <c r="B151" s="18"/>
      <c r="C151" s="6" t="s">
        <v>210</v>
      </c>
      <c r="D151" s="7" t="s">
        <v>211</v>
      </c>
      <c r="E151" s="8">
        <v>0</v>
      </c>
      <c r="F151" s="8">
        <v>960</v>
      </c>
      <c r="G151" s="8">
        <v>1714</v>
      </c>
      <c r="H151" s="8">
        <v>960</v>
      </c>
      <c r="I151" s="9"/>
    </row>
    <row r="152" spans="1:9" ht="12.75">
      <c r="A152" s="15"/>
      <c r="B152" s="18"/>
      <c r="C152" s="6" t="s">
        <v>88</v>
      </c>
      <c r="D152" s="7" t="s">
        <v>89</v>
      </c>
      <c r="E152" s="8">
        <v>0</v>
      </c>
      <c r="F152" s="8">
        <v>0</v>
      </c>
      <c r="G152" s="8">
        <v>327</v>
      </c>
      <c r="H152" s="8">
        <v>0</v>
      </c>
      <c r="I152" s="9"/>
    </row>
    <row r="153" spans="1:9" ht="12.75">
      <c r="A153" s="15"/>
      <c r="B153" s="18"/>
      <c r="C153" s="6" t="s">
        <v>90</v>
      </c>
      <c r="D153" s="7" t="s">
        <v>91</v>
      </c>
      <c r="E153" s="8">
        <v>2982</v>
      </c>
      <c r="F153" s="8">
        <v>5613</v>
      </c>
      <c r="G153" s="8">
        <f>21556-509</f>
        <v>21047</v>
      </c>
      <c r="H153" s="8">
        <v>7191</v>
      </c>
      <c r="I153" s="9"/>
    </row>
    <row r="154" spans="1:9" ht="12.75">
      <c r="A154" s="15"/>
      <c r="B154" s="18"/>
      <c r="C154" s="6" t="s">
        <v>212</v>
      </c>
      <c r="D154" s="7" t="s">
        <v>213</v>
      </c>
      <c r="E154" s="8">
        <v>0</v>
      </c>
      <c r="F154" s="8">
        <v>0</v>
      </c>
      <c r="G154" s="8">
        <v>4251</v>
      </c>
      <c r="H154" s="8">
        <v>0</v>
      </c>
      <c r="I154" s="9"/>
    </row>
    <row r="155" spans="1:9" ht="12.75">
      <c r="A155" s="15"/>
      <c r="B155" s="18"/>
      <c r="C155" s="6" t="s">
        <v>92</v>
      </c>
      <c r="D155" s="7" t="s">
        <v>93</v>
      </c>
      <c r="E155" s="8">
        <v>35536</v>
      </c>
      <c r="F155" s="8">
        <v>32743</v>
      </c>
      <c r="G155" s="8">
        <v>20918</v>
      </c>
      <c r="H155" s="8">
        <v>24523</v>
      </c>
      <c r="I155" s="9"/>
    </row>
    <row r="156" spans="1:9" ht="12.75">
      <c r="A156" s="15"/>
      <c r="B156" s="18"/>
      <c r="C156" s="6" t="s">
        <v>114</v>
      </c>
      <c r="D156" s="7" t="s">
        <v>115</v>
      </c>
      <c r="E156" s="8">
        <v>134475</v>
      </c>
      <c r="F156" s="8">
        <v>153788</v>
      </c>
      <c r="G156" s="8">
        <v>307223</v>
      </c>
      <c r="H156" s="8">
        <v>108266</v>
      </c>
      <c r="I156" s="9"/>
    </row>
    <row r="157" spans="1:9" ht="12.75">
      <c r="A157" s="15"/>
      <c r="B157" s="18"/>
      <c r="C157" s="6" t="s">
        <v>214</v>
      </c>
      <c r="D157" s="7" t="s">
        <v>215</v>
      </c>
      <c r="E157" s="8">
        <v>91973</v>
      </c>
      <c r="F157" s="8">
        <v>65517</v>
      </c>
      <c r="G157" s="8">
        <v>19662</v>
      </c>
      <c r="H157" s="8">
        <v>51745</v>
      </c>
      <c r="I157" s="9"/>
    </row>
    <row r="158" spans="1:9" ht="12.75">
      <c r="A158" s="15"/>
      <c r="B158" s="18"/>
      <c r="C158" s="6" t="s">
        <v>216</v>
      </c>
      <c r="D158" s="7" t="s">
        <v>217</v>
      </c>
      <c r="E158" s="8">
        <v>6847</v>
      </c>
      <c r="F158" s="8">
        <v>9627</v>
      </c>
      <c r="G158" s="8">
        <v>18800</v>
      </c>
      <c r="H158" s="8">
        <v>10704</v>
      </c>
      <c r="I158" s="9"/>
    </row>
    <row r="159" spans="1:9" ht="12.75">
      <c r="A159" s="15"/>
      <c r="B159" s="18"/>
      <c r="C159" s="6" t="s">
        <v>218</v>
      </c>
      <c r="D159" s="7" t="s">
        <v>219</v>
      </c>
      <c r="E159" s="8">
        <v>0</v>
      </c>
      <c r="F159" s="8">
        <v>700</v>
      </c>
      <c r="G159" s="8">
        <v>700</v>
      </c>
      <c r="H159" s="8">
        <v>700</v>
      </c>
      <c r="I159" s="9"/>
    </row>
    <row r="160" spans="1:9" ht="12.75">
      <c r="A160" s="15"/>
      <c r="B160" s="18"/>
      <c r="C160" s="6" t="s">
        <v>220</v>
      </c>
      <c r="D160" s="7" t="s">
        <v>221</v>
      </c>
      <c r="E160" s="8">
        <v>0</v>
      </c>
      <c r="F160" s="8">
        <v>740</v>
      </c>
      <c r="G160" s="8">
        <v>6115</v>
      </c>
      <c r="H160" s="8">
        <v>740</v>
      </c>
      <c r="I160" s="9"/>
    </row>
    <row r="161" spans="1:9" ht="12.75">
      <c r="A161" s="15"/>
      <c r="B161" s="18"/>
      <c r="C161" s="6" t="s">
        <v>116</v>
      </c>
      <c r="D161" s="7" t="s">
        <v>117</v>
      </c>
      <c r="E161" s="8">
        <v>110402</v>
      </c>
      <c r="F161" s="8">
        <v>131276</v>
      </c>
      <c r="G161" s="8">
        <v>287040</v>
      </c>
      <c r="H161" s="8">
        <v>147887</v>
      </c>
      <c r="I161" s="9"/>
    </row>
    <row r="162" spans="1:9" ht="12.75">
      <c r="A162" s="15"/>
      <c r="B162" s="18"/>
      <c r="C162" s="6" t="s">
        <v>35</v>
      </c>
      <c r="D162" s="7" t="s">
        <v>36</v>
      </c>
      <c r="E162" s="8">
        <v>40</v>
      </c>
      <c r="F162" s="8">
        <v>2050</v>
      </c>
      <c r="G162" s="8">
        <v>4922</v>
      </c>
      <c r="H162" s="8">
        <v>3950</v>
      </c>
      <c r="I162" s="9"/>
    </row>
    <row r="163" spans="1:9" ht="12.75">
      <c r="A163" s="15"/>
      <c r="B163" s="18"/>
      <c r="C163" s="6" t="s">
        <v>222</v>
      </c>
      <c r="D163" s="7" t="s">
        <v>223</v>
      </c>
      <c r="E163" s="8">
        <v>0</v>
      </c>
      <c r="F163" s="8">
        <v>0</v>
      </c>
      <c r="G163" s="8">
        <v>4907</v>
      </c>
      <c r="H163" s="8">
        <v>0</v>
      </c>
      <c r="I163" s="9"/>
    </row>
    <row r="164" spans="1:9" ht="12.75">
      <c r="A164" s="15"/>
      <c r="B164" s="18"/>
      <c r="C164" s="6" t="s">
        <v>224</v>
      </c>
      <c r="D164" s="7" t="s">
        <v>225</v>
      </c>
      <c r="E164" s="8">
        <v>0</v>
      </c>
      <c r="F164" s="8">
        <v>2600</v>
      </c>
      <c r="G164" s="8">
        <v>3211</v>
      </c>
      <c r="H164" s="8">
        <v>2600</v>
      </c>
      <c r="I164" s="9"/>
    </row>
    <row r="165" spans="1:9" ht="12.75">
      <c r="A165" s="15"/>
      <c r="B165" s="18"/>
      <c r="C165" s="6" t="s">
        <v>226</v>
      </c>
      <c r="D165" s="7" t="s">
        <v>227</v>
      </c>
      <c r="E165" s="8">
        <v>0</v>
      </c>
      <c r="F165" s="8">
        <v>0</v>
      </c>
      <c r="G165" s="8">
        <v>526</v>
      </c>
      <c r="H165" s="8">
        <v>0</v>
      </c>
      <c r="I165" s="9"/>
    </row>
    <row r="166" spans="1:9" ht="12.75">
      <c r="A166" s="15"/>
      <c r="B166" s="18"/>
      <c r="C166" s="6" t="s">
        <v>228</v>
      </c>
      <c r="D166" s="7" t="s">
        <v>229</v>
      </c>
      <c r="E166" s="8">
        <v>0</v>
      </c>
      <c r="F166" s="8">
        <v>1800</v>
      </c>
      <c r="G166" s="8">
        <v>7851</v>
      </c>
      <c r="H166" s="8">
        <v>1800</v>
      </c>
      <c r="I166" s="9"/>
    </row>
    <row r="167" spans="1:9" ht="12.75">
      <c r="A167" s="15"/>
      <c r="B167" s="18"/>
      <c r="C167" s="6" t="s">
        <v>230</v>
      </c>
      <c r="D167" s="7" t="s">
        <v>231</v>
      </c>
      <c r="E167" s="8">
        <v>0</v>
      </c>
      <c r="F167" s="8">
        <v>0</v>
      </c>
      <c r="G167" s="8">
        <v>3185</v>
      </c>
      <c r="H167" s="8">
        <v>0</v>
      </c>
      <c r="I167" s="9"/>
    </row>
    <row r="168" spans="1:9" ht="12.75">
      <c r="A168" s="15"/>
      <c r="B168" s="18"/>
      <c r="C168" s="6" t="s">
        <v>140</v>
      </c>
      <c r="D168" s="7" t="s">
        <v>141</v>
      </c>
      <c r="E168" s="8">
        <v>0</v>
      </c>
      <c r="F168" s="8">
        <v>2891</v>
      </c>
      <c r="G168" s="8">
        <v>3713</v>
      </c>
      <c r="H168" s="8">
        <v>2891</v>
      </c>
      <c r="I168" s="9"/>
    </row>
    <row r="169" spans="1:9" ht="12.75">
      <c r="A169" s="15"/>
      <c r="B169" s="18"/>
      <c r="C169" s="6" t="s">
        <v>232</v>
      </c>
      <c r="D169" s="7" t="s">
        <v>233</v>
      </c>
      <c r="E169" s="8">
        <v>7032</v>
      </c>
      <c r="F169" s="8">
        <v>7608</v>
      </c>
      <c r="G169" s="8">
        <v>15247</v>
      </c>
      <c r="H169" s="8">
        <v>6471</v>
      </c>
      <c r="I169" s="9"/>
    </row>
    <row r="170" spans="1:9" ht="12.75">
      <c r="A170" s="15"/>
      <c r="B170" s="18"/>
      <c r="C170" s="6" t="s">
        <v>234</v>
      </c>
      <c r="D170" s="7" t="s">
        <v>235</v>
      </c>
      <c r="E170" s="8">
        <v>0</v>
      </c>
      <c r="F170" s="8">
        <v>1000</v>
      </c>
      <c r="G170" s="8">
        <v>6261</v>
      </c>
      <c r="H170" s="8">
        <v>1000</v>
      </c>
      <c r="I170" s="9"/>
    </row>
    <row r="171" spans="1:9" ht="12.75">
      <c r="A171" s="15"/>
      <c r="B171" s="18"/>
      <c r="C171" s="6" t="s">
        <v>236</v>
      </c>
      <c r="D171" s="7" t="s">
        <v>237</v>
      </c>
      <c r="E171" s="8">
        <v>16694</v>
      </c>
      <c r="F171" s="8">
        <v>9389</v>
      </c>
      <c r="G171" s="8">
        <v>5140</v>
      </c>
      <c r="H171" s="8">
        <v>9247</v>
      </c>
      <c r="I171" s="9"/>
    </row>
    <row r="172" spans="1:9" ht="12.75">
      <c r="A172" s="15"/>
      <c r="B172" s="18"/>
      <c r="C172" s="6" t="s">
        <v>128</v>
      </c>
      <c r="D172" s="7" t="s">
        <v>129</v>
      </c>
      <c r="E172" s="8">
        <v>17692</v>
      </c>
      <c r="F172" s="8">
        <v>17692</v>
      </c>
      <c r="G172" s="8">
        <v>17507</v>
      </c>
      <c r="H172" s="8">
        <v>15354</v>
      </c>
      <c r="I172" s="9"/>
    </row>
    <row r="173" spans="1:9" ht="12.75">
      <c r="A173" s="15"/>
      <c r="B173" s="18"/>
      <c r="C173" s="6" t="s">
        <v>58</v>
      </c>
      <c r="D173" s="7" t="s">
        <v>59</v>
      </c>
      <c r="E173" s="8">
        <v>0</v>
      </c>
      <c r="F173" s="8">
        <v>0</v>
      </c>
      <c r="G173" s="8">
        <v>383</v>
      </c>
      <c r="H173" s="8">
        <v>0</v>
      </c>
      <c r="I173" s="9"/>
    </row>
    <row r="174" spans="1:9" ht="13.5" thickBot="1">
      <c r="A174" s="15"/>
      <c r="B174" s="18"/>
      <c r="C174" s="6" t="s">
        <v>37</v>
      </c>
      <c r="D174" s="7" t="s">
        <v>38</v>
      </c>
      <c r="E174" s="8">
        <v>312</v>
      </c>
      <c r="F174" s="8">
        <v>312</v>
      </c>
      <c r="G174" s="8">
        <v>312</v>
      </c>
      <c r="H174" s="8">
        <v>362</v>
      </c>
      <c r="I174" s="9"/>
    </row>
    <row r="175" spans="1:9" ht="13.5" thickBot="1">
      <c r="A175" s="16"/>
      <c r="B175" s="19"/>
      <c r="C175" s="12" t="s">
        <v>43</v>
      </c>
      <c r="D175" s="13"/>
      <c r="E175" s="10">
        <v>423985</v>
      </c>
      <c r="F175" s="10">
        <v>446306</v>
      </c>
      <c r="G175" s="10">
        <f>SUM(G150:G174)</f>
        <v>765711</v>
      </c>
      <c r="H175" s="10">
        <v>396391</v>
      </c>
      <c r="I175" s="11"/>
    </row>
    <row r="176" spans="1:9" ht="12.75">
      <c r="A176" s="14" t="s">
        <v>270</v>
      </c>
      <c r="B176" s="17" t="s">
        <v>271</v>
      </c>
      <c r="C176" s="6" t="s">
        <v>78</v>
      </c>
      <c r="D176" s="7" t="s">
        <v>79</v>
      </c>
      <c r="E176" s="8">
        <v>5193</v>
      </c>
      <c r="F176" s="8">
        <v>5383</v>
      </c>
      <c r="G176" s="8">
        <v>5007</v>
      </c>
      <c r="H176" s="8">
        <v>3642</v>
      </c>
      <c r="I176" s="9"/>
    </row>
    <row r="177" spans="1:9" ht="12.75">
      <c r="A177" s="15"/>
      <c r="B177" s="18"/>
      <c r="C177" s="6" t="s">
        <v>240</v>
      </c>
      <c r="D177" s="7" t="s">
        <v>241</v>
      </c>
      <c r="E177" s="8">
        <v>20</v>
      </c>
      <c r="F177" s="8">
        <v>20</v>
      </c>
      <c r="G177" s="8">
        <v>20</v>
      </c>
      <c r="H177" s="8">
        <v>20</v>
      </c>
      <c r="I177" s="9"/>
    </row>
    <row r="178" spans="1:9" ht="12.75">
      <c r="A178" s="15"/>
      <c r="B178" s="18"/>
      <c r="C178" s="6" t="s">
        <v>242</v>
      </c>
      <c r="D178" s="7" t="s">
        <v>243</v>
      </c>
      <c r="E178" s="8">
        <v>11578</v>
      </c>
      <c r="F178" s="8">
        <v>9965</v>
      </c>
      <c r="G178" s="8">
        <v>9995</v>
      </c>
      <c r="H178" s="8">
        <v>10140</v>
      </c>
      <c r="I178" s="9"/>
    </row>
    <row r="179" spans="1:9" ht="12.75">
      <c r="A179" s="15"/>
      <c r="B179" s="18"/>
      <c r="C179" s="6" t="s">
        <v>244</v>
      </c>
      <c r="D179" s="7" t="s">
        <v>245</v>
      </c>
      <c r="E179" s="8">
        <v>529</v>
      </c>
      <c r="F179" s="8">
        <v>606</v>
      </c>
      <c r="G179" s="8">
        <v>606</v>
      </c>
      <c r="H179" s="8">
        <v>632</v>
      </c>
      <c r="I179" s="9"/>
    </row>
    <row r="180" spans="1:9" ht="12.75">
      <c r="A180" s="15"/>
      <c r="B180" s="18"/>
      <c r="C180" s="6" t="s">
        <v>246</v>
      </c>
      <c r="D180" s="7" t="s">
        <v>247</v>
      </c>
      <c r="E180" s="8">
        <v>150</v>
      </c>
      <c r="F180" s="8">
        <v>150</v>
      </c>
      <c r="G180" s="8">
        <v>150</v>
      </c>
      <c r="H180" s="8">
        <v>150</v>
      </c>
      <c r="I180" s="9"/>
    </row>
    <row r="181" spans="1:9" ht="12.75">
      <c r="A181" s="15"/>
      <c r="B181" s="18"/>
      <c r="C181" s="6" t="s">
        <v>134</v>
      </c>
      <c r="D181" s="7" t="s">
        <v>135</v>
      </c>
      <c r="E181" s="8">
        <v>50</v>
      </c>
      <c r="F181" s="8">
        <v>50</v>
      </c>
      <c r="G181" s="8">
        <v>50</v>
      </c>
      <c r="H181" s="8">
        <v>50</v>
      </c>
      <c r="I181" s="9"/>
    </row>
    <row r="182" spans="1:9" ht="12.75">
      <c r="A182" s="15"/>
      <c r="B182" s="18"/>
      <c r="C182" s="6" t="s">
        <v>174</v>
      </c>
      <c r="D182" s="7" t="s">
        <v>175</v>
      </c>
      <c r="E182" s="8">
        <v>22000</v>
      </c>
      <c r="F182" s="8">
        <v>22000</v>
      </c>
      <c r="G182" s="8">
        <v>20684</v>
      </c>
      <c r="H182" s="8">
        <v>12000</v>
      </c>
      <c r="I182" s="9"/>
    </row>
    <row r="183" spans="1:9" ht="12.75">
      <c r="A183" s="15"/>
      <c r="B183" s="18"/>
      <c r="C183" s="6" t="s">
        <v>126</v>
      </c>
      <c r="D183" s="7" t="s">
        <v>127</v>
      </c>
      <c r="E183" s="8">
        <v>6000</v>
      </c>
      <c r="F183" s="8">
        <v>5000</v>
      </c>
      <c r="G183" s="8">
        <v>3615</v>
      </c>
      <c r="H183" s="8">
        <v>6150</v>
      </c>
      <c r="I183" s="9"/>
    </row>
    <row r="184" spans="1:9" ht="12.75">
      <c r="A184" s="15"/>
      <c r="B184" s="18"/>
      <c r="C184" s="6" t="s">
        <v>248</v>
      </c>
      <c r="D184" s="7" t="s">
        <v>249</v>
      </c>
      <c r="E184" s="8">
        <v>2356</v>
      </c>
      <c r="F184" s="8">
        <v>3500</v>
      </c>
      <c r="G184" s="8">
        <v>3500</v>
      </c>
      <c r="H184" s="8">
        <v>3450</v>
      </c>
      <c r="I184" s="9"/>
    </row>
    <row r="185" spans="1:9" ht="12.75">
      <c r="A185" s="15"/>
      <c r="B185" s="18"/>
      <c r="C185" s="6" t="s">
        <v>86</v>
      </c>
      <c r="D185" s="7" t="s">
        <v>87</v>
      </c>
      <c r="E185" s="8">
        <v>1000</v>
      </c>
      <c r="F185" s="8">
        <v>500</v>
      </c>
      <c r="G185" s="8">
        <v>1498</v>
      </c>
      <c r="H185" s="8">
        <v>588</v>
      </c>
      <c r="I185" s="9"/>
    </row>
    <row r="186" spans="1:9" ht="12.75">
      <c r="A186" s="15"/>
      <c r="B186" s="18"/>
      <c r="C186" s="6" t="s">
        <v>52</v>
      </c>
      <c r="D186" s="7" t="s">
        <v>53</v>
      </c>
      <c r="E186" s="8">
        <v>199827</v>
      </c>
      <c r="F186" s="8">
        <v>202827</v>
      </c>
      <c r="G186" s="8">
        <v>199827</v>
      </c>
      <c r="H186" s="8">
        <v>201627</v>
      </c>
      <c r="I186" s="9"/>
    </row>
    <row r="187" spans="1:9" ht="12.75">
      <c r="A187" s="15"/>
      <c r="B187" s="18"/>
      <c r="C187" s="6" t="s">
        <v>250</v>
      </c>
      <c r="D187" s="7" t="s">
        <v>251</v>
      </c>
      <c r="E187" s="8">
        <v>35000</v>
      </c>
      <c r="F187" s="8">
        <v>38000</v>
      </c>
      <c r="G187" s="8">
        <v>38000</v>
      </c>
      <c r="H187" s="8">
        <v>38000</v>
      </c>
      <c r="I187" s="9"/>
    </row>
    <row r="188" spans="1:9" ht="12.75">
      <c r="A188" s="15"/>
      <c r="B188" s="18"/>
      <c r="C188" s="6" t="s">
        <v>252</v>
      </c>
      <c r="D188" s="7" t="s">
        <v>253</v>
      </c>
      <c r="E188" s="8">
        <v>2700</v>
      </c>
      <c r="F188" s="8">
        <v>2700</v>
      </c>
      <c r="G188" s="8">
        <v>2200</v>
      </c>
      <c r="H188" s="8">
        <v>3900</v>
      </c>
      <c r="I188" s="9"/>
    </row>
    <row r="189" spans="1:9" ht="12.75">
      <c r="A189" s="15"/>
      <c r="B189" s="18"/>
      <c r="C189" s="6" t="s">
        <v>254</v>
      </c>
      <c r="D189" s="7" t="s">
        <v>255</v>
      </c>
      <c r="E189" s="8">
        <v>124</v>
      </c>
      <c r="F189" s="8">
        <v>100</v>
      </c>
      <c r="G189" s="8">
        <v>100</v>
      </c>
      <c r="H189" s="8">
        <v>100</v>
      </c>
      <c r="I189" s="9"/>
    </row>
    <row r="190" spans="1:9" ht="12.75">
      <c r="A190" s="15"/>
      <c r="B190" s="18"/>
      <c r="C190" s="6" t="s">
        <v>256</v>
      </c>
      <c r="D190" s="7" t="s">
        <v>257</v>
      </c>
      <c r="E190" s="8">
        <v>20</v>
      </c>
      <c r="F190" s="8">
        <v>20</v>
      </c>
      <c r="G190" s="8">
        <v>20</v>
      </c>
      <c r="H190" s="8">
        <v>20</v>
      </c>
      <c r="I190" s="9"/>
    </row>
    <row r="191" spans="1:9" ht="12.75">
      <c r="A191" s="15"/>
      <c r="B191" s="18"/>
      <c r="C191" s="6" t="s">
        <v>258</v>
      </c>
      <c r="D191" s="7" t="s">
        <v>259</v>
      </c>
      <c r="E191" s="8">
        <v>4060</v>
      </c>
      <c r="F191" s="8">
        <v>3210</v>
      </c>
      <c r="G191" s="8">
        <v>1516</v>
      </c>
      <c r="H191" s="8">
        <v>370</v>
      </c>
      <c r="I191" s="9"/>
    </row>
    <row r="192" spans="1:9" ht="12.75">
      <c r="A192" s="15"/>
      <c r="B192" s="18"/>
      <c r="C192" s="6" t="s">
        <v>260</v>
      </c>
      <c r="D192" s="7" t="s">
        <v>261</v>
      </c>
      <c r="E192" s="8">
        <v>0</v>
      </c>
      <c r="F192" s="8">
        <v>0</v>
      </c>
      <c r="G192" s="8">
        <v>29</v>
      </c>
      <c r="H192" s="8">
        <v>0</v>
      </c>
      <c r="I192" s="9"/>
    </row>
    <row r="193" spans="1:9" ht="12.75">
      <c r="A193" s="15"/>
      <c r="B193" s="18"/>
      <c r="C193" s="6" t="s">
        <v>262</v>
      </c>
      <c r="D193" s="7" t="s">
        <v>263</v>
      </c>
      <c r="E193" s="8">
        <v>192</v>
      </c>
      <c r="F193" s="8">
        <v>192</v>
      </c>
      <c r="G193" s="8">
        <v>192</v>
      </c>
      <c r="H193" s="8">
        <v>192</v>
      </c>
      <c r="I193" s="9"/>
    </row>
    <row r="194" spans="1:9" ht="12.75">
      <c r="A194" s="15"/>
      <c r="B194" s="18"/>
      <c r="C194" s="6" t="s">
        <v>138</v>
      </c>
      <c r="D194" s="7" t="s">
        <v>139</v>
      </c>
      <c r="E194" s="8">
        <v>1100</v>
      </c>
      <c r="F194" s="8">
        <v>3350</v>
      </c>
      <c r="G194" s="8">
        <v>3776</v>
      </c>
      <c r="H194" s="8">
        <v>3050</v>
      </c>
      <c r="I194" s="9"/>
    </row>
    <row r="195" spans="1:9" ht="12.75">
      <c r="A195" s="15"/>
      <c r="B195" s="18"/>
      <c r="C195" s="6" t="s">
        <v>264</v>
      </c>
      <c r="D195" s="7" t="s">
        <v>265</v>
      </c>
      <c r="E195" s="8">
        <v>0</v>
      </c>
      <c r="F195" s="8">
        <v>0</v>
      </c>
      <c r="G195" s="8">
        <v>0</v>
      </c>
      <c r="H195" s="8">
        <v>100</v>
      </c>
      <c r="I195" s="9"/>
    </row>
    <row r="196" spans="1:9" ht="12.75">
      <c r="A196" s="15"/>
      <c r="B196" s="18"/>
      <c r="C196" s="6" t="s">
        <v>266</v>
      </c>
      <c r="D196" s="7" t="s">
        <v>267</v>
      </c>
      <c r="E196" s="8">
        <v>3420</v>
      </c>
      <c r="F196" s="8">
        <v>3185</v>
      </c>
      <c r="G196" s="8">
        <v>3364</v>
      </c>
      <c r="H196" s="8">
        <v>2533</v>
      </c>
      <c r="I196" s="9"/>
    </row>
    <row r="197" spans="1:9" ht="12.75">
      <c r="A197" s="15"/>
      <c r="B197" s="18"/>
      <c r="C197" s="6" t="s">
        <v>268</v>
      </c>
      <c r="D197" s="7" t="s">
        <v>269</v>
      </c>
      <c r="E197" s="8">
        <v>1125</v>
      </c>
      <c r="F197" s="8">
        <v>1090</v>
      </c>
      <c r="G197" s="8">
        <v>340</v>
      </c>
      <c r="H197" s="8">
        <v>102</v>
      </c>
      <c r="I197" s="9"/>
    </row>
    <row r="198" spans="1:9" ht="13.5" thickBot="1">
      <c r="A198" s="15"/>
      <c r="B198" s="18"/>
      <c r="C198" s="6" t="s">
        <v>37</v>
      </c>
      <c r="D198" s="7" t="s">
        <v>38</v>
      </c>
      <c r="E198" s="8">
        <v>255</v>
      </c>
      <c r="F198" s="8">
        <v>130</v>
      </c>
      <c r="G198" s="8">
        <v>130</v>
      </c>
      <c r="H198" s="8">
        <v>156</v>
      </c>
      <c r="I198" s="9"/>
    </row>
    <row r="199" spans="1:9" ht="13.5" thickBot="1">
      <c r="A199" s="16"/>
      <c r="B199" s="19"/>
      <c r="C199" s="12" t="s">
        <v>43</v>
      </c>
      <c r="D199" s="13"/>
      <c r="E199" s="10">
        <v>296699</v>
      </c>
      <c r="F199" s="10">
        <v>301978</v>
      </c>
      <c r="G199" s="10">
        <v>294619</v>
      </c>
      <c r="H199" s="10">
        <v>286972</v>
      </c>
      <c r="I199" s="11"/>
    </row>
    <row r="200" spans="1:9" ht="12.75">
      <c r="A200" s="14" t="s">
        <v>276</v>
      </c>
      <c r="B200" s="17" t="s">
        <v>277</v>
      </c>
      <c r="C200" s="6" t="s">
        <v>166</v>
      </c>
      <c r="D200" s="7" t="s">
        <v>167</v>
      </c>
      <c r="E200" s="8">
        <v>500</v>
      </c>
      <c r="F200" s="8">
        <v>500</v>
      </c>
      <c r="G200" s="8">
        <v>261</v>
      </c>
      <c r="H200" s="8">
        <v>500</v>
      </c>
      <c r="I200" s="9"/>
    </row>
    <row r="201" spans="1:9" ht="12.75">
      <c r="A201" s="15"/>
      <c r="B201" s="18"/>
      <c r="C201" s="6" t="s">
        <v>58</v>
      </c>
      <c r="D201" s="7" t="s">
        <v>59</v>
      </c>
      <c r="E201" s="8">
        <v>0</v>
      </c>
      <c r="F201" s="8">
        <v>0</v>
      </c>
      <c r="G201" s="8">
        <v>7170</v>
      </c>
      <c r="H201" s="8">
        <v>5000</v>
      </c>
      <c r="I201" s="9"/>
    </row>
    <row r="202" spans="1:9" ht="12.75">
      <c r="A202" s="15"/>
      <c r="B202" s="18"/>
      <c r="C202" s="6" t="s">
        <v>272</v>
      </c>
      <c r="D202" s="7" t="s">
        <v>273</v>
      </c>
      <c r="E202" s="8">
        <v>2</v>
      </c>
      <c r="F202" s="8">
        <v>2</v>
      </c>
      <c r="G202" s="8">
        <v>2</v>
      </c>
      <c r="H202" s="8">
        <v>2</v>
      </c>
      <c r="I202" s="9"/>
    </row>
    <row r="203" spans="1:9" ht="12.75">
      <c r="A203" s="15"/>
      <c r="B203" s="18"/>
      <c r="C203" s="6" t="s">
        <v>274</v>
      </c>
      <c r="D203" s="7" t="s">
        <v>275</v>
      </c>
      <c r="E203" s="8">
        <v>486</v>
      </c>
      <c r="F203" s="8">
        <v>400</v>
      </c>
      <c r="G203" s="8">
        <v>318</v>
      </c>
      <c r="H203" s="8">
        <v>350</v>
      </c>
      <c r="I203" s="9"/>
    </row>
    <row r="204" spans="1:9" ht="13.5" thickBot="1">
      <c r="A204" s="15"/>
      <c r="B204" s="18"/>
      <c r="C204" s="6" t="s">
        <v>37</v>
      </c>
      <c r="D204" s="7" t="s">
        <v>38</v>
      </c>
      <c r="E204" s="8">
        <v>1210</v>
      </c>
      <c r="F204" s="8">
        <v>1100</v>
      </c>
      <c r="G204" s="8">
        <v>989</v>
      </c>
      <c r="H204" s="8">
        <v>1100</v>
      </c>
      <c r="I204" s="9"/>
    </row>
    <row r="205" spans="1:9" ht="13.5" thickBot="1">
      <c r="A205" s="16"/>
      <c r="B205" s="19"/>
      <c r="C205" s="12" t="s">
        <v>43</v>
      </c>
      <c r="D205" s="13"/>
      <c r="E205" s="10">
        <v>2198</v>
      </c>
      <c r="F205" s="10">
        <v>2002</v>
      </c>
      <c r="G205" s="10">
        <v>8740</v>
      </c>
      <c r="H205" s="10">
        <v>6952</v>
      </c>
      <c r="I205" s="11"/>
    </row>
    <row r="206" spans="1:9" ht="12.75">
      <c r="A206" s="14" t="s">
        <v>280</v>
      </c>
      <c r="B206" s="17" t="s">
        <v>281</v>
      </c>
      <c r="C206" s="6" t="s">
        <v>29</v>
      </c>
      <c r="D206" s="7" t="s">
        <v>30</v>
      </c>
      <c r="E206" s="8">
        <v>5000</v>
      </c>
      <c r="F206" s="8">
        <v>5000</v>
      </c>
      <c r="G206" s="8">
        <v>5295</v>
      </c>
      <c r="H206" s="8">
        <v>4000</v>
      </c>
      <c r="I206" s="9"/>
    </row>
    <row r="207" spans="1:9" ht="12.75">
      <c r="A207" s="15"/>
      <c r="B207" s="18"/>
      <c r="C207" s="6" t="s">
        <v>278</v>
      </c>
      <c r="D207" s="7" t="s">
        <v>279</v>
      </c>
      <c r="E207" s="8">
        <v>2824</v>
      </c>
      <c r="F207" s="8">
        <v>2795</v>
      </c>
      <c r="G207" s="8">
        <v>2109</v>
      </c>
      <c r="H207" s="8">
        <v>2116</v>
      </c>
      <c r="I207" s="9"/>
    </row>
    <row r="208" spans="1:9" ht="12.75">
      <c r="A208" s="15"/>
      <c r="B208" s="18"/>
      <c r="C208" s="6" t="s">
        <v>50</v>
      </c>
      <c r="D208" s="7" t="s">
        <v>51</v>
      </c>
      <c r="E208" s="8">
        <v>290</v>
      </c>
      <c r="F208" s="8">
        <v>370</v>
      </c>
      <c r="G208" s="8">
        <v>6</v>
      </c>
      <c r="H208" s="8">
        <v>270</v>
      </c>
      <c r="I208" s="9"/>
    </row>
    <row r="209" spans="1:9" ht="12.75">
      <c r="A209" s="15"/>
      <c r="B209" s="18"/>
      <c r="C209" s="6" t="s">
        <v>122</v>
      </c>
      <c r="D209" s="7" t="s">
        <v>123</v>
      </c>
      <c r="E209" s="8">
        <v>861</v>
      </c>
      <c r="F209" s="8">
        <v>300</v>
      </c>
      <c r="G209" s="8">
        <f>283-283</f>
        <v>0</v>
      </c>
      <c r="H209" s="8">
        <v>1500</v>
      </c>
      <c r="I209" s="9"/>
    </row>
    <row r="210" spans="1:9" ht="13.5" thickBot="1">
      <c r="A210" s="15"/>
      <c r="B210" s="18"/>
      <c r="C210" s="6" t="s">
        <v>37</v>
      </c>
      <c r="D210" s="7" t="s">
        <v>38</v>
      </c>
      <c r="E210" s="8">
        <v>0</v>
      </c>
      <c r="F210" s="8">
        <v>20</v>
      </c>
      <c r="G210" s="8">
        <v>0</v>
      </c>
      <c r="H210" s="8">
        <v>0</v>
      </c>
      <c r="I210" s="9"/>
    </row>
    <row r="211" spans="1:9" ht="13.5" thickBot="1">
      <c r="A211" s="16"/>
      <c r="B211" s="19"/>
      <c r="C211" s="12" t="s">
        <v>43</v>
      </c>
      <c r="D211" s="13"/>
      <c r="E211" s="10">
        <v>8975</v>
      </c>
      <c r="F211" s="10">
        <v>8485</v>
      </c>
      <c r="G211" s="10">
        <f>SUM(G206:G210)</f>
        <v>7410</v>
      </c>
      <c r="H211" s="10">
        <v>7886</v>
      </c>
      <c r="I211" s="11"/>
    </row>
    <row r="212" spans="1:9" ht="12.75">
      <c r="A212" s="14" t="s">
        <v>294</v>
      </c>
      <c r="B212" s="17" t="s">
        <v>295</v>
      </c>
      <c r="C212" s="6" t="s">
        <v>282</v>
      </c>
      <c r="D212" s="7" t="s">
        <v>283</v>
      </c>
      <c r="E212" s="8">
        <v>15645</v>
      </c>
      <c r="F212" s="8">
        <v>5800</v>
      </c>
      <c r="G212" s="8">
        <v>4792</v>
      </c>
      <c r="H212" s="8">
        <v>5800</v>
      </c>
      <c r="I212" s="9"/>
    </row>
    <row r="213" spans="1:9" ht="12.75">
      <c r="A213" s="15"/>
      <c r="B213" s="18"/>
      <c r="C213" s="6" t="s">
        <v>284</v>
      </c>
      <c r="D213" s="7" t="s">
        <v>285</v>
      </c>
      <c r="E213" s="8">
        <v>33418</v>
      </c>
      <c r="F213" s="8">
        <v>29500</v>
      </c>
      <c r="G213" s="8">
        <v>31250</v>
      </c>
      <c r="H213" s="8">
        <v>30500</v>
      </c>
      <c r="I213" s="9"/>
    </row>
    <row r="214" spans="1:9" ht="12.75">
      <c r="A214" s="15"/>
      <c r="B214" s="18"/>
      <c r="C214" s="6" t="s">
        <v>106</v>
      </c>
      <c r="D214" s="7" t="s">
        <v>107</v>
      </c>
      <c r="E214" s="8">
        <v>0</v>
      </c>
      <c r="F214" s="8">
        <v>0</v>
      </c>
      <c r="G214" s="8">
        <v>70</v>
      </c>
      <c r="H214" s="8">
        <v>0</v>
      </c>
      <c r="I214" s="9"/>
    </row>
    <row r="215" spans="1:9" ht="12.75">
      <c r="A215" s="15"/>
      <c r="B215" s="18"/>
      <c r="C215" s="6" t="s">
        <v>27</v>
      </c>
      <c r="D215" s="7" t="s">
        <v>28</v>
      </c>
      <c r="E215" s="8">
        <v>0</v>
      </c>
      <c r="F215" s="8">
        <v>9681</v>
      </c>
      <c r="G215" s="8">
        <v>6355</v>
      </c>
      <c r="H215" s="8">
        <v>6913</v>
      </c>
      <c r="I215" s="9"/>
    </row>
    <row r="216" spans="1:9" ht="12.75">
      <c r="A216" s="15"/>
      <c r="B216" s="18"/>
      <c r="C216" s="6" t="s">
        <v>286</v>
      </c>
      <c r="D216" s="7" t="s">
        <v>287</v>
      </c>
      <c r="E216" s="8">
        <v>3910</v>
      </c>
      <c r="F216" s="8">
        <v>4854</v>
      </c>
      <c r="G216" s="8">
        <v>5113</v>
      </c>
      <c r="H216" s="8">
        <v>5830</v>
      </c>
      <c r="I216" s="9"/>
    </row>
    <row r="217" spans="1:9" ht="12.75">
      <c r="A217" s="15"/>
      <c r="B217" s="18"/>
      <c r="C217" s="6" t="s">
        <v>170</v>
      </c>
      <c r="D217" s="7" t="s">
        <v>171</v>
      </c>
      <c r="E217" s="8">
        <v>0</v>
      </c>
      <c r="F217" s="8">
        <v>0</v>
      </c>
      <c r="G217" s="8">
        <v>2810</v>
      </c>
      <c r="H217" s="8">
        <v>0</v>
      </c>
      <c r="I217" s="9"/>
    </row>
    <row r="218" spans="1:9" ht="12.75">
      <c r="A218" s="15"/>
      <c r="B218" s="18"/>
      <c r="C218" s="6" t="s">
        <v>50</v>
      </c>
      <c r="D218" s="7" t="s">
        <v>51</v>
      </c>
      <c r="E218" s="8">
        <v>0</v>
      </c>
      <c r="F218" s="8">
        <v>0</v>
      </c>
      <c r="G218" s="8">
        <v>19</v>
      </c>
      <c r="H218" s="8">
        <v>0</v>
      </c>
      <c r="I218" s="9"/>
    </row>
    <row r="219" spans="1:9" ht="12.75">
      <c r="A219" s="15"/>
      <c r="B219" s="18"/>
      <c r="C219" s="6" t="s">
        <v>122</v>
      </c>
      <c r="D219" s="7" t="s">
        <v>123</v>
      </c>
      <c r="E219" s="8">
        <v>165</v>
      </c>
      <c r="F219" s="8">
        <v>176</v>
      </c>
      <c r="G219" s="8">
        <v>0</v>
      </c>
      <c r="H219" s="8">
        <v>0</v>
      </c>
      <c r="I219" s="9"/>
    </row>
    <row r="220" spans="1:9" ht="12.75">
      <c r="A220" s="15"/>
      <c r="B220" s="18"/>
      <c r="C220" s="6" t="s">
        <v>86</v>
      </c>
      <c r="D220" s="7" t="s">
        <v>87</v>
      </c>
      <c r="E220" s="8">
        <v>1060</v>
      </c>
      <c r="F220" s="8">
        <v>0</v>
      </c>
      <c r="G220" s="8">
        <v>0</v>
      </c>
      <c r="H220" s="8">
        <v>0</v>
      </c>
      <c r="I220" s="9"/>
    </row>
    <row r="221" spans="1:9" ht="12.75">
      <c r="A221" s="15"/>
      <c r="B221" s="18"/>
      <c r="C221" s="6" t="s">
        <v>54</v>
      </c>
      <c r="D221" s="7" t="s">
        <v>55</v>
      </c>
      <c r="E221" s="8">
        <v>0</v>
      </c>
      <c r="F221" s="8">
        <v>0</v>
      </c>
      <c r="G221" s="8">
        <v>20</v>
      </c>
      <c r="H221" s="8">
        <v>0</v>
      </c>
      <c r="I221" s="9"/>
    </row>
    <row r="222" spans="1:9" ht="12.75">
      <c r="A222" s="15"/>
      <c r="B222" s="18"/>
      <c r="C222" s="6" t="s">
        <v>288</v>
      </c>
      <c r="D222" s="7" t="s">
        <v>289</v>
      </c>
      <c r="E222" s="8">
        <v>0</v>
      </c>
      <c r="F222" s="8">
        <v>0</v>
      </c>
      <c r="G222" s="8">
        <v>300</v>
      </c>
      <c r="H222" s="8">
        <v>0</v>
      </c>
      <c r="I222" s="9"/>
    </row>
    <row r="223" spans="1:9" ht="12.75">
      <c r="A223" s="15"/>
      <c r="B223" s="18"/>
      <c r="C223" s="6" t="s">
        <v>94</v>
      </c>
      <c r="D223" s="7" t="s">
        <v>95</v>
      </c>
      <c r="E223" s="8">
        <v>900</v>
      </c>
      <c r="F223" s="8">
        <v>850</v>
      </c>
      <c r="G223" s="8">
        <v>500</v>
      </c>
      <c r="H223" s="8">
        <v>500</v>
      </c>
      <c r="I223" s="9"/>
    </row>
    <row r="224" spans="1:9" ht="12.75">
      <c r="A224" s="15"/>
      <c r="B224" s="18"/>
      <c r="C224" s="6" t="s">
        <v>37</v>
      </c>
      <c r="D224" s="7" t="s">
        <v>38</v>
      </c>
      <c r="E224" s="8">
        <v>0</v>
      </c>
      <c r="F224" s="8">
        <v>4278</v>
      </c>
      <c r="G224" s="8">
        <v>1498</v>
      </c>
      <c r="H224" s="8">
        <v>3325</v>
      </c>
      <c r="I224" s="9"/>
    </row>
    <row r="225" spans="1:9" ht="12.75">
      <c r="A225" s="15"/>
      <c r="B225" s="18"/>
      <c r="C225" s="6" t="s">
        <v>290</v>
      </c>
      <c r="D225" s="7" t="s">
        <v>291</v>
      </c>
      <c r="E225" s="8">
        <v>0</v>
      </c>
      <c r="F225" s="8">
        <v>0</v>
      </c>
      <c r="G225" s="8">
        <v>0</v>
      </c>
      <c r="H225" s="8">
        <v>0</v>
      </c>
      <c r="I225" s="9"/>
    </row>
    <row r="226" spans="1:9" ht="12.75">
      <c r="A226" s="15"/>
      <c r="B226" s="18"/>
      <c r="C226" s="6" t="s">
        <v>292</v>
      </c>
      <c r="D226" s="7" t="s">
        <v>293</v>
      </c>
      <c r="E226" s="8">
        <v>1538</v>
      </c>
      <c r="F226" s="8">
        <v>1718</v>
      </c>
      <c r="G226" s="8">
        <v>1450</v>
      </c>
      <c r="H226" s="8">
        <v>1470</v>
      </c>
      <c r="I226" s="9"/>
    </row>
    <row r="227" spans="1:9" ht="13.5" thickBot="1">
      <c r="A227" s="15"/>
      <c r="B227" s="18"/>
      <c r="C227" s="6" t="s">
        <v>46</v>
      </c>
      <c r="D227" s="7" t="s">
        <v>47</v>
      </c>
      <c r="E227" s="8">
        <v>0</v>
      </c>
      <c r="F227" s="8">
        <v>0</v>
      </c>
      <c r="G227" s="8">
        <v>0</v>
      </c>
      <c r="H227" s="8">
        <v>0</v>
      </c>
      <c r="I227" s="9"/>
    </row>
    <row r="228" spans="1:9" ht="13.5" thickBot="1">
      <c r="A228" s="16"/>
      <c r="B228" s="19"/>
      <c r="C228" s="12" t="s">
        <v>43</v>
      </c>
      <c r="D228" s="13"/>
      <c r="E228" s="10">
        <v>56636</v>
      </c>
      <c r="F228" s="10">
        <v>56857</v>
      </c>
      <c r="G228" s="10">
        <v>54177</v>
      </c>
      <c r="H228" s="10">
        <v>54338</v>
      </c>
      <c r="I228" s="11"/>
    </row>
    <row r="229" spans="1:9" ht="12.75">
      <c r="A229" s="14" t="s">
        <v>302</v>
      </c>
      <c r="B229" s="17" t="s">
        <v>303</v>
      </c>
      <c r="C229" s="6" t="s">
        <v>11</v>
      </c>
      <c r="D229" s="7" t="s">
        <v>12</v>
      </c>
      <c r="E229" s="8">
        <v>0</v>
      </c>
      <c r="F229" s="8">
        <v>0</v>
      </c>
      <c r="G229" s="8">
        <v>207</v>
      </c>
      <c r="H229" s="8">
        <v>0</v>
      </c>
      <c r="I229" s="9"/>
    </row>
    <row r="230" spans="1:9" ht="12.75">
      <c r="A230" s="15"/>
      <c r="B230" s="18"/>
      <c r="C230" s="6" t="s">
        <v>13</v>
      </c>
      <c r="D230" s="7" t="s">
        <v>14</v>
      </c>
      <c r="E230" s="8">
        <v>6700</v>
      </c>
      <c r="F230" s="8">
        <v>2100</v>
      </c>
      <c r="G230" s="8">
        <v>8719</v>
      </c>
      <c r="H230" s="8">
        <v>180</v>
      </c>
      <c r="I230" s="9"/>
    </row>
    <row r="231" spans="1:9" ht="12.75">
      <c r="A231" s="15"/>
      <c r="B231" s="18"/>
      <c r="C231" s="6" t="s">
        <v>15</v>
      </c>
      <c r="D231" s="7" t="s">
        <v>16</v>
      </c>
      <c r="E231" s="8">
        <v>10</v>
      </c>
      <c r="F231" s="8">
        <v>0</v>
      </c>
      <c r="G231" s="8">
        <v>0</v>
      </c>
      <c r="H231" s="8">
        <v>0</v>
      </c>
      <c r="I231" s="9"/>
    </row>
    <row r="232" spans="1:9" ht="12.75">
      <c r="A232" s="15"/>
      <c r="B232" s="18"/>
      <c r="C232" s="6" t="s">
        <v>296</v>
      </c>
      <c r="D232" s="7" t="s">
        <v>297</v>
      </c>
      <c r="E232" s="8">
        <v>5000</v>
      </c>
      <c r="F232" s="8">
        <v>25000</v>
      </c>
      <c r="G232" s="8">
        <f>29200-8700</f>
        <v>20500</v>
      </c>
      <c r="H232" s="8">
        <v>26700</v>
      </c>
      <c r="I232" s="9"/>
    </row>
    <row r="233" spans="1:9" ht="12.75">
      <c r="A233" s="15"/>
      <c r="B233" s="18"/>
      <c r="C233" s="6" t="s">
        <v>298</v>
      </c>
      <c r="D233" s="7" t="s">
        <v>299</v>
      </c>
      <c r="E233" s="8">
        <v>19000</v>
      </c>
      <c r="F233" s="8">
        <v>19000</v>
      </c>
      <c r="G233" s="8">
        <v>22750</v>
      </c>
      <c r="H233" s="8">
        <v>20000</v>
      </c>
      <c r="I233" s="9"/>
    </row>
    <row r="234" spans="1:9" ht="12.75">
      <c r="A234" s="15"/>
      <c r="B234" s="18"/>
      <c r="C234" s="6" t="s">
        <v>27</v>
      </c>
      <c r="D234" s="7" t="s">
        <v>28</v>
      </c>
      <c r="E234" s="8">
        <v>0</v>
      </c>
      <c r="F234" s="8">
        <v>0</v>
      </c>
      <c r="G234" s="8">
        <v>480</v>
      </c>
      <c r="H234" s="8">
        <v>2813</v>
      </c>
      <c r="I234" s="9"/>
    </row>
    <row r="235" spans="1:9" ht="12.75">
      <c r="A235" s="15"/>
      <c r="B235" s="18"/>
      <c r="C235" s="6" t="s">
        <v>188</v>
      </c>
      <c r="D235" s="7" t="s">
        <v>189</v>
      </c>
      <c r="E235" s="8">
        <v>0</v>
      </c>
      <c r="F235" s="8">
        <v>29879</v>
      </c>
      <c r="G235" s="8">
        <f>81880-42291</f>
        <v>39589</v>
      </c>
      <c r="H235" s="8">
        <v>42291</v>
      </c>
      <c r="I235" s="9"/>
    </row>
    <row r="236" spans="1:9" ht="12.75">
      <c r="A236" s="15"/>
      <c r="B236" s="18"/>
      <c r="C236" s="6" t="s">
        <v>50</v>
      </c>
      <c r="D236" s="7" t="s">
        <v>51</v>
      </c>
      <c r="E236" s="8">
        <v>31472</v>
      </c>
      <c r="F236" s="8">
        <v>38582</v>
      </c>
      <c r="G236" s="8">
        <f>29762-12200</f>
        <v>17562</v>
      </c>
      <c r="H236" s="8">
        <v>39889</v>
      </c>
      <c r="I236" s="9"/>
    </row>
    <row r="237" spans="1:9" ht="12.75">
      <c r="A237" s="15"/>
      <c r="B237" s="18"/>
      <c r="C237" s="6" t="s">
        <v>116</v>
      </c>
      <c r="D237" s="7" t="s">
        <v>117</v>
      </c>
      <c r="E237" s="8">
        <v>0</v>
      </c>
      <c r="F237" s="8">
        <v>0</v>
      </c>
      <c r="G237" s="8">
        <v>1856</v>
      </c>
      <c r="H237" s="8">
        <v>0</v>
      </c>
      <c r="I237" s="9"/>
    </row>
    <row r="238" spans="1:9" ht="13.5" thickBot="1">
      <c r="A238" s="15"/>
      <c r="B238" s="18"/>
      <c r="C238" s="6" t="s">
        <v>300</v>
      </c>
      <c r="D238" s="7" t="s">
        <v>301</v>
      </c>
      <c r="E238" s="8">
        <v>2500</v>
      </c>
      <c r="F238" s="8">
        <v>0</v>
      </c>
      <c r="G238" s="8">
        <v>2625</v>
      </c>
      <c r="H238" s="8">
        <v>0</v>
      </c>
      <c r="I238" s="9"/>
    </row>
    <row r="239" spans="1:9" ht="13.5" thickBot="1">
      <c r="A239" s="16"/>
      <c r="B239" s="19"/>
      <c r="C239" s="12" t="s">
        <v>43</v>
      </c>
      <c r="D239" s="13"/>
      <c r="E239" s="10">
        <v>64682</v>
      </c>
      <c r="F239" s="10">
        <v>114561</v>
      </c>
      <c r="G239" s="10">
        <f>SUM(G229:G238)</f>
        <v>114288</v>
      </c>
      <c r="H239" s="10">
        <v>131873</v>
      </c>
      <c r="I239" s="11"/>
    </row>
    <row r="240" spans="1:9" ht="13.5" thickBot="1">
      <c r="A240" s="14" t="s">
        <v>304</v>
      </c>
      <c r="B240" s="17" t="s">
        <v>305</v>
      </c>
      <c r="C240" s="6" t="s">
        <v>50</v>
      </c>
      <c r="D240" s="7" t="s">
        <v>51</v>
      </c>
      <c r="E240" s="8">
        <v>937</v>
      </c>
      <c r="F240" s="8">
        <v>1157</v>
      </c>
      <c r="G240" s="8">
        <v>730</v>
      </c>
      <c r="H240" s="8">
        <v>1128</v>
      </c>
      <c r="I240" s="9"/>
    </row>
    <row r="241" spans="1:9" ht="13.5" thickBot="1">
      <c r="A241" s="16"/>
      <c r="B241" s="19"/>
      <c r="C241" s="12" t="s">
        <v>43</v>
      </c>
      <c r="D241" s="13"/>
      <c r="E241" s="10">
        <v>937</v>
      </c>
      <c r="F241" s="10">
        <v>1157</v>
      </c>
      <c r="G241" s="10">
        <v>730</v>
      </c>
      <c r="H241" s="10">
        <v>1128</v>
      </c>
      <c r="I241" s="11"/>
    </row>
    <row r="242" spans="1:9" ht="12.75">
      <c r="A242" s="14" t="s">
        <v>308</v>
      </c>
      <c r="B242" s="17" t="s">
        <v>309</v>
      </c>
      <c r="C242" s="6" t="s">
        <v>92</v>
      </c>
      <c r="D242" s="7" t="s">
        <v>93</v>
      </c>
      <c r="E242" s="8">
        <v>0</v>
      </c>
      <c r="F242" s="8">
        <v>0</v>
      </c>
      <c r="G242" s="8">
        <v>1550</v>
      </c>
      <c r="H242" s="8">
        <v>0</v>
      </c>
      <c r="I242" s="9"/>
    </row>
    <row r="243" spans="1:9" ht="12.75">
      <c r="A243" s="15"/>
      <c r="B243" s="18"/>
      <c r="C243" s="6" t="s">
        <v>236</v>
      </c>
      <c r="D243" s="7" t="s">
        <v>237</v>
      </c>
      <c r="E243" s="8">
        <v>0</v>
      </c>
      <c r="F243" s="8">
        <v>0</v>
      </c>
      <c r="G243" s="8">
        <v>100</v>
      </c>
      <c r="H243" s="8">
        <v>0</v>
      </c>
      <c r="I243" s="9"/>
    </row>
    <row r="244" spans="1:9" ht="12.75">
      <c r="A244" s="15"/>
      <c r="B244" s="18"/>
      <c r="C244" s="6" t="s">
        <v>142</v>
      </c>
      <c r="D244" s="7" t="s">
        <v>143</v>
      </c>
      <c r="E244" s="8">
        <v>494431</v>
      </c>
      <c r="F244" s="8">
        <v>542471</v>
      </c>
      <c r="G244" s="8">
        <v>529166</v>
      </c>
      <c r="H244" s="8">
        <v>530778</v>
      </c>
      <c r="I244" s="9"/>
    </row>
    <row r="245" spans="1:9" ht="12.75">
      <c r="A245" s="15"/>
      <c r="B245" s="18"/>
      <c r="C245" s="6" t="s">
        <v>306</v>
      </c>
      <c r="D245" s="7" t="s">
        <v>307</v>
      </c>
      <c r="E245" s="8">
        <v>8</v>
      </c>
      <c r="F245" s="8">
        <v>0</v>
      </c>
      <c r="G245" s="8">
        <v>0</v>
      </c>
      <c r="H245" s="8">
        <v>0</v>
      </c>
      <c r="I245" s="9"/>
    </row>
    <row r="246" spans="1:9" ht="13.5" thickBot="1">
      <c r="A246" s="15"/>
      <c r="B246" s="18"/>
      <c r="C246" s="6" t="s">
        <v>64</v>
      </c>
      <c r="D246" s="7" t="s">
        <v>65</v>
      </c>
      <c r="E246" s="8">
        <v>15934</v>
      </c>
      <c r="F246" s="8">
        <v>17509</v>
      </c>
      <c r="G246" s="8">
        <v>17094</v>
      </c>
      <c r="H246" s="8">
        <v>17174</v>
      </c>
      <c r="I246" s="9"/>
    </row>
    <row r="247" spans="1:9" ht="13.5" thickBot="1">
      <c r="A247" s="16"/>
      <c r="B247" s="19"/>
      <c r="C247" s="12" t="s">
        <v>43</v>
      </c>
      <c r="D247" s="13"/>
      <c r="E247" s="10">
        <v>510373</v>
      </c>
      <c r="F247" s="10">
        <v>559980</v>
      </c>
      <c r="G247" s="10">
        <v>547910</v>
      </c>
      <c r="H247" s="10">
        <v>547952</v>
      </c>
      <c r="I247" s="11"/>
    </row>
    <row r="248" spans="1:9" ht="12.75">
      <c r="A248" s="14" t="s">
        <v>310</v>
      </c>
      <c r="B248" s="17" t="s">
        <v>311</v>
      </c>
      <c r="C248" s="6" t="s">
        <v>142</v>
      </c>
      <c r="D248" s="7" t="s">
        <v>143</v>
      </c>
      <c r="E248" s="8">
        <v>15934</v>
      </c>
      <c r="F248" s="8">
        <v>17509</v>
      </c>
      <c r="G248" s="8">
        <v>17094</v>
      </c>
      <c r="H248" s="8">
        <v>17174</v>
      </c>
      <c r="I248" s="9"/>
    </row>
    <row r="249" spans="1:9" ht="13.5" thickBot="1">
      <c r="A249" s="15"/>
      <c r="B249" s="18"/>
      <c r="C249" s="6" t="s">
        <v>64</v>
      </c>
      <c r="D249" s="7" t="s">
        <v>65</v>
      </c>
      <c r="E249" s="8">
        <v>0</v>
      </c>
      <c r="F249" s="8">
        <v>0</v>
      </c>
      <c r="G249" s="8">
        <v>784</v>
      </c>
      <c r="H249" s="8">
        <v>0</v>
      </c>
      <c r="I249" s="9"/>
    </row>
    <row r="250" spans="1:9" ht="13.5" thickBot="1">
      <c r="A250" s="16"/>
      <c r="B250" s="19"/>
      <c r="C250" s="12" t="s">
        <v>43</v>
      </c>
      <c r="D250" s="13"/>
      <c r="E250" s="10">
        <v>15934</v>
      </c>
      <c r="F250" s="10">
        <v>17509</v>
      </c>
      <c r="G250" s="10">
        <v>17878</v>
      </c>
      <c r="H250" s="10">
        <v>17174</v>
      </c>
      <c r="I250" s="11"/>
    </row>
    <row r="251" spans="1:9" ht="13.5" thickBot="1">
      <c r="A251" s="14" t="s">
        <v>312</v>
      </c>
      <c r="B251" s="17" t="s">
        <v>313</v>
      </c>
      <c r="C251" s="6" t="s">
        <v>130</v>
      </c>
      <c r="D251" s="7" t="s">
        <v>131</v>
      </c>
      <c r="E251" s="8">
        <v>1112</v>
      </c>
      <c r="F251" s="8">
        <v>1112</v>
      </c>
      <c r="G251" s="8">
        <v>1030</v>
      </c>
      <c r="H251" s="8">
        <v>1112</v>
      </c>
      <c r="I251" s="9"/>
    </row>
    <row r="252" spans="1:9" ht="13.5" thickBot="1">
      <c r="A252" s="16"/>
      <c r="B252" s="19"/>
      <c r="C252" s="12" t="s">
        <v>43</v>
      </c>
      <c r="D252" s="13"/>
      <c r="E252" s="10">
        <v>1112</v>
      </c>
      <c r="F252" s="10">
        <v>1112</v>
      </c>
      <c r="G252" s="10">
        <v>1030</v>
      </c>
      <c r="H252" s="10">
        <v>1112</v>
      </c>
      <c r="I252" s="11"/>
    </row>
    <row r="253" spans="1:9" ht="12.75">
      <c r="A253" s="14" t="s">
        <v>318</v>
      </c>
      <c r="B253" s="17" t="s">
        <v>319</v>
      </c>
      <c r="C253" s="6" t="s">
        <v>282</v>
      </c>
      <c r="D253" s="7" t="s">
        <v>283</v>
      </c>
      <c r="E253" s="8">
        <v>11500</v>
      </c>
      <c r="F253" s="8">
        <v>11700</v>
      </c>
      <c r="G253" s="8">
        <v>990</v>
      </c>
      <c r="H253" s="8">
        <v>5100</v>
      </c>
      <c r="I253" s="9"/>
    </row>
    <row r="254" spans="1:9" ht="12.75">
      <c r="A254" s="15"/>
      <c r="B254" s="18"/>
      <c r="C254" s="6" t="s">
        <v>284</v>
      </c>
      <c r="D254" s="7" t="s">
        <v>285</v>
      </c>
      <c r="E254" s="8">
        <v>2440</v>
      </c>
      <c r="F254" s="8">
        <v>670</v>
      </c>
      <c r="G254" s="8">
        <v>170</v>
      </c>
      <c r="H254" s="8">
        <v>372</v>
      </c>
      <c r="I254" s="9"/>
    </row>
    <row r="255" spans="1:9" ht="12.75">
      <c r="A255" s="15"/>
      <c r="B255" s="18"/>
      <c r="C255" s="6" t="s">
        <v>314</v>
      </c>
      <c r="D255" s="7" t="s">
        <v>315</v>
      </c>
      <c r="E255" s="8">
        <v>40</v>
      </c>
      <c r="F255" s="8">
        <v>0</v>
      </c>
      <c r="G255" s="8">
        <v>0</v>
      </c>
      <c r="H255" s="8">
        <v>0</v>
      </c>
      <c r="I255" s="9"/>
    </row>
    <row r="256" spans="1:9" ht="12.75">
      <c r="A256" s="15"/>
      <c r="B256" s="18"/>
      <c r="C256" s="6" t="s">
        <v>80</v>
      </c>
      <c r="D256" s="7" t="s">
        <v>81</v>
      </c>
      <c r="E256" s="8">
        <v>1011</v>
      </c>
      <c r="F256" s="8">
        <v>1011</v>
      </c>
      <c r="G256" s="8">
        <v>1011</v>
      </c>
      <c r="H256" s="8">
        <v>1014</v>
      </c>
      <c r="I256" s="9"/>
    </row>
    <row r="257" spans="1:9" ht="12.75">
      <c r="A257" s="15"/>
      <c r="B257" s="18"/>
      <c r="C257" s="6" t="s">
        <v>82</v>
      </c>
      <c r="D257" s="7" t="s">
        <v>83</v>
      </c>
      <c r="E257" s="8">
        <v>0</v>
      </c>
      <c r="F257" s="8">
        <v>0</v>
      </c>
      <c r="G257" s="8">
        <v>101</v>
      </c>
      <c r="H257" s="8">
        <v>0</v>
      </c>
      <c r="I257" s="9"/>
    </row>
    <row r="258" spans="1:9" ht="12.75">
      <c r="A258" s="15"/>
      <c r="B258" s="18"/>
      <c r="C258" s="6" t="s">
        <v>29</v>
      </c>
      <c r="D258" s="7" t="s">
        <v>30</v>
      </c>
      <c r="E258" s="8">
        <v>5000</v>
      </c>
      <c r="F258" s="8">
        <v>5000</v>
      </c>
      <c r="G258" s="8">
        <v>5000</v>
      </c>
      <c r="H258" s="8">
        <v>5000</v>
      </c>
      <c r="I258" s="9"/>
    </row>
    <row r="259" spans="1:9" ht="12.75">
      <c r="A259" s="15"/>
      <c r="B259" s="18"/>
      <c r="C259" s="6" t="s">
        <v>188</v>
      </c>
      <c r="D259" s="7" t="s">
        <v>189</v>
      </c>
      <c r="E259" s="8">
        <v>0</v>
      </c>
      <c r="F259" s="8">
        <v>0</v>
      </c>
      <c r="G259" s="8">
        <v>19</v>
      </c>
      <c r="H259" s="8">
        <v>0</v>
      </c>
      <c r="I259" s="9"/>
    </row>
    <row r="260" spans="1:9" ht="12.75">
      <c r="A260" s="15"/>
      <c r="B260" s="18"/>
      <c r="C260" s="6" t="s">
        <v>112</v>
      </c>
      <c r="D260" s="7" t="s">
        <v>113</v>
      </c>
      <c r="E260" s="8">
        <v>4000</v>
      </c>
      <c r="F260" s="8">
        <v>21500</v>
      </c>
      <c r="G260" s="8">
        <v>16313</v>
      </c>
      <c r="H260" s="8">
        <v>14820</v>
      </c>
      <c r="I260" s="9"/>
    </row>
    <row r="261" spans="1:9" ht="12.75">
      <c r="A261" s="15"/>
      <c r="B261" s="18"/>
      <c r="C261" s="6" t="s">
        <v>50</v>
      </c>
      <c r="D261" s="7" t="s">
        <v>51</v>
      </c>
      <c r="E261" s="8">
        <v>20484</v>
      </c>
      <c r="F261" s="8">
        <v>22179</v>
      </c>
      <c r="G261" s="8">
        <v>22817</v>
      </c>
      <c r="H261" s="8">
        <v>20231</v>
      </c>
      <c r="I261" s="9"/>
    </row>
    <row r="262" spans="1:9" ht="12.75">
      <c r="A262" s="15"/>
      <c r="B262" s="18"/>
      <c r="C262" s="6" t="s">
        <v>122</v>
      </c>
      <c r="D262" s="7" t="s">
        <v>123</v>
      </c>
      <c r="E262" s="8">
        <v>1240</v>
      </c>
      <c r="F262" s="8">
        <v>1219</v>
      </c>
      <c r="G262" s="8">
        <v>992</v>
      </c>
      <c r="H262" s="8">
        <v>1168</v>
      </c>
      <c r="I262" s="9"/>
    </row>
    <row r="263" spans="1:9" ht="12.75">
      <c r="A263" s="15"/>
      <c r="B263" s="18"/>
      <c r="C263" s="6" t="s">
        <v>84</v>
      </c>
      <c r="D263" s="7" t="s">
        <v>85</v>
      </c>
      <c r="E263" s="8">
        <v>0</v>
      </c>
      <c r="F263" s="8">
        <v>1546</v>
      </c>
      <c r="G263" s="8">
        <v>506</v>
      </c>
      <c r="H263" s="8">
        <v>1733</v>
      </c>
      <c r="I263" s="9"/>
    </row>
    <row r="264" spans="1:9" ht="12.75">
      <c r="A264" s="15"/>
      <c r="B264" s="18"/>
      <c r="C264" s="6" t="s">
        <v>86</v>
      </c>
      <c r="D264" s="7" t="s">
        <v>87</v>
      </c>
      <c r="E264" s="8">
        <v>10420</v>
      </c>
      <c r="F264" s="8">
        <v>1721</v>
      </c>
      <c r="G264" s="8">
        <f>10448-1054</f>
        <v>9394</v>
      </c>
      <c r="H264" s="8">
        <v>4170</v>
      </c>
      <c r="I264" s="9"/>
    </row>
    <row r="265" spans="1:9" ht="12.75">
      <c r="A265" s="15"/>
      <c r="B265" s="18"/>
      <c r="C265" s="6" t="s">
        <v>258</v>
      </c>
      <c r="D265" s="7" t="s">
        <v>259</v>
      </c>
      <c r="E265" s="8">
        <v>67202</v>
      </c>
      <c r="F265" s="8">
        <v>72835</v>
      </c>
      <c r="G265" s="8">
        <v>94096</v>
      </c>
      <c r="H265" s="8">
        <v>69571</v>
      </c>
      <c r="I265" s="9"/>
    </row>
    <row r="266" spans="1:9" ht="12.75">
      <c r="A266" s="15"/>
      <c r="B266" s="18"/>
      <c r="C266" s="6" t="s">
        <v>138</v>
      </c>
      <c r="D266" s="7" t="s">
        <v>139</v>
      </c>
      <c r="E266" s="8">
        <v>13536</v>
      </c>
      <c r="F266" s="8">
        <v>8310</v>
      </c>
      <c r="G266" s="8">
        <v>6459</v>
      </c>
      <c r="H266" s="8">
        <v>6510</v>
      </c>
      <c r="I266" s="9"/>
    </row>
    <row r="267" spans="1:9" ht="12.75">
      <c r="A267" s="15"/>
      <c r="B267" s="18"/>
      <c r="C267" s="6" t="s">
        <v>316</v>
      </c>
      <c r="D267" s="7" t="s">
        <v>317</v>
      </c>
      <c r="E267" s="8">
        <v>8000</v>
      </c>
      <c r="F267" s="8">
        <v>5700</v>
      </c>
      <c r="G267" s="8">
        <v>5954</v>
      </c>
      <c r="H267" s="8">
        <v>6200</v>
      </c>
      <c r="I267" s="9"/>
    </row>
    <row r="268" spans="1:9" ht="12.75">
      <c r="A268" s="15"/>
      <c r="B268" s="18"/>
      <c r="C268" s="6" t="s">
        <v>268</v>
      </c>
      <c r="D268" s="7" t="s">
        <v>269</v>
      </c>
      <c r="E268" s="8">
        <v>1120</v>
      </c>
      <c r="F268" s="8">
        <v>1258</v>
      </c>
      <c r="G268" s="8">
        <v>1058</v>
      </c>
      <c r="H268" s="8">
        <v>2405</v>
      </c>
      <c r="I268" s="9"/>
    </row>
    <row r="269" spans="1:9" ht="12.75">
      <c r="A269" s="15"/>
      <c r="B269" s="18"/>
      <c r="C269" s="6" t="s">
        <v>60</v>
      </c>
      <c r="D269" s="7" t="s">
        <v>61</v>
      </c>
      <c r="E269" s="8">
        <v>15</v>
      </c>
      <c r="F269" s="8">
        <v>10</v>
      </c>
      <c r="G269" s="8">
        <v>5</v>
      </c>
      <c r="H269" s="8">
        <v>10</v>
      </c>
      <c r="I269" s="9"/>
    </row>
    <row r="270" spans="1:9" ht="13.5" thickBot="1">
      <c r="A270" s="15"/>
      <c r="B270" s="18"/>
      <c r="C270" s="6" t="s">
        <v>46</v>
      </c>
      <c r="D270" s="7" t="s">
        <v>47</v>
      </c>
      <c r="E270" s="8">
        <v>100</v>
      </c>
      <c r="F270" s="8">
        <v>50</v>
      </c>
      <c r="G270" s="8">
        <v>5</v>
      </c>
      <c r="H270" s="8">
        <v>30</v>
      </c>
      <c r="I270" s="9"/>
    </row>
    <row r="271" spans="1:9" ht="13.5" thickBot="1">
      <c r="A271" s="16"/>
      <c r="B271" s="19"/>
      <c r="C271" s="12" t="s">
        <v>43</v>
      </c>
      <c r="D271" s="13"/>
      <c r="E271" s="10">
        <v>146108</v>
      </c>
      <c r="F271" s="10">
        <v>154709</v>
      </c>
      <c r="G271" s="10">
        <f>SUM(G253:G270)</f>
        <v>164890</v>
      </c>
      <c r="H271" s="10">
        <v>138334</v>
      </c>
      <c r="I271" s="11"/>
    </row>
    <row r="272" spans="1:9" ht="13.5" thickBot="1">
      <c r="A272" s="20" t="s">
        <v>320</v>
      </c>
      <c r="B272" s="21"/>
      <c r="C272" s="21"/>
      <c r="D272" s="22"/>
      <c r="E272" s="10">
        <v>7587726</v>
      </c>
      <c r="F272" s="10">
        <v>7908153</v>
      </c>
      <c r="G272" s="10">
        <f>SUM(G20+G23+G36+G39+G41+G57+G59+G74+G77+G92+G106+G110+G116+G132+G135+G149+G175+G199+G205+G211+G228+G239+G241+G247+G250+G252+G271)</f>
        <v>9221593</v>
      </c>
      <c r="H272" s="10">
        <v>7110906</v>
      </c>
      <c r="I272" s="11"/>
    </row>
    <row r="273" spans="1:9" ht="13.5" thickBot="1">
      <c r="A273" s="20" t="s">
        <v>321</v>
      </c>
      <c r="B273" s="21"/>
      <c r="C273" s="21"/>
      <c r="D273" s="22"/>
      <c r="E273" s="10">
        <v>-34775</v>
      </c>
      <c r="F273" s="10">
        <v>-37216</v>
      </c>
      <c r="G273" s="10">
        <v>-37253</v>
      </c>
      <c r="H273" s="10">
        <v>-36374</v>
      </c>
      <c r="I273" s="11"/>
    </row>
    <row r="274" spans="1:9" ht="13.5" thickBot="1">
      <c r="A274" s="20" t="s">
        <v>322</v>
      </c>
      <c r="B274" s="21"/>
      <c r="C274" s="21"/>
      <c r="D274" s="22"/>
      <c r="E274" s="10">
        <v>7552951</v>
      </c>
      <c r="F274" s="10">
        <v>7870937</v>
      </c>
      <c r="G274" s="10">
        <f>SUM(G272:G273)</f>
        <v>9184340</v>
      </c>
      <c r="H274" s="10">
        <v>7074532</v>
      </c>
      <c r="I274" s="11"/>
    </row>
  </sheetData>
  <sheetProtection/>
  <mergeCells count="93">
    <mergeCell ref="A2:I2"/>
    <mergeCell ref="A3:A4"/>
    <mergeCell ref="B3:B4"/>
    <mergeCell ref="C3:C4"/>
    <mergeCell ref="D3:D4"/>
    <mergeCell ref="E3:E4"/>
    <mergeCell ref="F3:F4"/>
    <mergeCell ref="G3:G4"/>
    <mergeCell ref="H3:I3"/>
    <mergeCell ref="C20:D20"/>
    <mergeCell ref="A5:A20"/>
    <mergeCell ref="B5:B20"/>
    <mergeCell ref="C23:D23"/>
    <mergeCell ref="A21:A23"/>
    <mergeCell ref="B21:B23"/>
    <mergeCell ref="C36:D36"/>
    <mergeCell ref="A24:A36"/>
    <mergeCell ref="B24:B36"/>
    <mergeCell ref="C39:D39"/>
    <mergeCell ref="A37:A39"/>
    <mergeCell ref="B37:B39"/>
    <mergeCell ref="C41:D41"/>
    <mergeCell ref="A40:A41"/>
    <mergeCell ref="B40:B41"/>
    <mergeCell ref="C57:D57"/>
    <mergeCell ref="A42:A57"/>
    <mergeCell ref="B42:B57"/>
    <mergeCell ref="C59:D59"/>
    <mergeCell ref="A58:A59"/>
    <mergeCell ref="B58:B59"/>
    <mergeCell ref="C74:D74"/>
    <mergeCell ref="A60:A74"/>
    <mergeCell ref="B60:B74"/>
    <mergeCell ref="C77:D77"/>
    <mergeCell ref="A75:A77"/>
    <mergeCell ref="B75:B77"/>
    <mergeCell ref="C92:D92"/>
    <mergeCell ref="A78:A92"/>
    <mergeCell ref="B78:B92"/>
    <mergeCell ref="C106:D106"/>
    <mergeCell ref="A93:A106"/>
    <mergeCell ref="B93:B106"/>
    <mergeCell ref="C110:D110"/>
    <mergeCell ref="A107:A110"/>
    <mergeCell ref="B107:B110"/>
    <mergeCell ref="C116:D116"/>
    <mergeCell ref="A111:A116"/>
    <mergeCell ref="B111:B116"/>
    <mergeCell ref="C132:D132"/>
    <mergeCell ref="A117:A132"/>
    <mergeCell ref="B117:B132"/>
    <mergeCell ref="C135:D135"/>
    <mergeCell ref="A133:A135"/>
    <mergeCell ref="B133:B135"/>
    <mergeCell ref="C149:D149"/>
    <mergeCell ref="A136:A149"/>
    <mergeCell ref="B136:B149"/>
    <mergeCell ref="C175:D175"/>
    <mergeCell ref="A150:A175"/>
    <mergeCell ref="B150:B175"/>
    <mergeCell ref="C199:D199"/>
    <mergeCell ref="A176:A199"/>
    <mergeCell ref="B176:B199"/>
    <mergeCell ref="C205:D205"/>
    <mergeCell ref="A200:A205"/>
    <mergeCell ref="B200:B205"/>
    <mergeCell ref="C211:D211"/>
    <mergeCell ref="A206:A211"/>
    <mergeCell ref="B206:B211"/>
    <mergeCell ref="C228:D228"/>
    <mergeCell ref="A212:A228"/>
    <mergeCell ref="B212:B228"/>
    <mergeCell ref="C239:D239"/>
    <mergeCell ref="A229:A239"/>
    <mergeCell ref="B229:B239"/>
    <mergeCell ref="C241:D241"/>
    <mergeCell ref="A240:A241"/>
    <mergeCell ref="B240:B241"/>
    <mergeCell ref="C247:D247"/>
    <mergeCell ref="A242:A247"/>
    <mergeCell ref="B242:B247"/>
    <mergeCell ref="C250:D250"/>
    <mergeCell ref="A248:A250"/>
    <mergeCell ref="B248:B250"/>
    <mergeCell ref="C252:D252"/>
    <mergeCell ref="A251:A252"/>
    <mergeCell ref="B251:B252"/>
    <mergeCell ref="C271:D271"/>
    <mergeCell ref="A253:A271"/>
    <mergeCell ref="B253:B271"/>
    <mergeCell ref="A272:D272"/>
    <mergeCell ref="A273:D273"/>
    <mergeCell ref="A274:D274"/>
  </mergeCells>
  <printOptions/>
  <pageMargins left="0.7874015748031497" right="0.7874015748031497" top="0.7874015748031497" bottom="0.3937007874015748" header="0.5118110236220472" footer="0.5118110236220472"/>
  <pageSetup fitToHeight="0" fitToWidth="1" horizontalDpi="600" verticalDpi="600" orientation="landscape" paperSize="9" scale="82" r:id="rId1"/>
  <headerFooter differentFirst="1" alignWithMargins="0">
    <oddFooter>&amp;C&amp;P/&amp;N</oddFooter>
    <firstHeader>&amp;RPříloha č. 3</firstHeader>
    <firstFooter>&amp;C&amp;P/&amp;N</firstFooter>
  </headerFooter>
  <rowBreaks count="7" manualBreakCount="7">
    <brk id="41" max="255" man="1"/>
    <brk id="77" max="255" man="1"/>
    <brk id="116" max="255" man="1"/>
    <brk id="149" max="255" man="1"/>
    <brk id="175" max="255" man="1"/>
    <brk id="211" max="255" man="1"/>
    <brk id="2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Dannhoferová Irena</cp:lastModifiedBy>
  <cp:lastPrinted>2020-11-24T07:00:19Z</cp:lastPrinted>
  <dcterms:created xsi:type="dcterms:W3CDTF">2001-10-24T13:08:44Z</dcterms:created>
  <dcterms:modified xsi:type="dcterms:W3CDTF">2020-11-24T09:34:21Z</dcterms:modified>
  <cp:category/>
  <cp:version/>
  <cp:contentType/>
  <cp:contentStatus/>
</cp:coreProperties>
</file>